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X:\LandbrugetsFonde\2. FØL\8. Skabeloner\1. Ansøgningsmateriale - ordinær\2023\"/>
    </mc:Choice>
  </mc:AlternateContent>
  <xr:revisionPtr revIDLastSave="0" documentId="13_ncr:1_{0E15E759-FFFF-4B00-97E0-91F37099A23B}" xr6:coauthVersionLast="47" xr6:coauthVersionMax="47" xr10:uidLastSave="{00000000-0000-0000-0000-000000000000}"/>
  <bookViews>
    <workbookView xWindow="-25320" yWindow="-2730" windowWidth="25440" windowHeight="15390" activeTab="3" xr2:uid="{00000000-000D-0000-FFFF-FFFF00000000}"/>
  </bookViews>
  <sheets>
    <sheet name=" 2.9 Leverancer 2023" sheetId="10" r:id="rId1"/>
    <sheet name="Data_Out_Delivery" sheetId="8" state="veryHidden" r:id="rId2"/>
    <sheet name="2.10 Effekter" sheetId="7" r:id="rId3"/>
    <sheet name="3. Projektøkonomi 2023" sheetId="11" r:id="rId4"/>
    <sheet name="Data_Out_Effects" sheetId="9" state="veryHidden" r:id="rId5"/>
    <sheet name="Data_Out" sheetId="4" state="veryHidden" r:id="rId6"/>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0">' 2.9 Leverancer 2023'!$A$1:$B$43</definedName>
    <definedName name="_xlnm.Print_Area" localSheetId="2">'2.10 Effekter'!$A$1:$B$20</definedName>
    <definedName name="_xlnm.Print_Area" localSheetId="3">'3. Projektøkonomi 2023'!$A$2:$F$161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D2" i="4" l="1"/>
  <c r="AC2" i="4"/>
  <c r="AB2" i="4"/>
  <c r="AA2" i="4"/>
  <c r="Z2" i="4"/>
  <c r="Y2" i="4"/>
  <c r="X2" i="4"/>
  <c r="V2" i="4"/>
  <c r="U2" i="4"/>
  <c r="T2" i="4"/>
  <c r="S2" i="4"/>
  <c r="Q2" i="4"/>
  <c r="P2" i="4"/>
  <c r="O2" i="4"/>
  <c r="N2" i="4"/>
  <c r="M2" i="4"/>
  <c r="L2" i="4"/>
  <c r="K2" i="4"/>
  <c r="J2" i="4"/>
  <c r="I2" i="4"/>
  <c r="H2" i="4"/>
  <c r="G2" i="4"/>
  <c r="F2" i="4"/>
  <c r="E2" i="4"/>
  <c r="D2" i="4"/>
  <c r="C2" i="4"/>
  <c r="B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J3" i="8"/>
  <c r="K3" i="8"/>
  <c r="K4" i="8" s="1"/>
  <c r="K5" i="8" l="1"/>
  <c r="J4" i="8"/>
  <c r="F140" i="11"/>
  <c r="F131" i="11"/>
  <c r="F111" i="11"/>
  <c r="F112" i="11"/>
  <c r="F113" i="11"/>
  <c r="F114" i="11"/>
  <c r="F98" i="11"/>
  <c r="F99" i="11"/>
  <c r="F100" i="11"/>
  <c r="F101" i="11"/>
  <c r="F102" i="11"/>
  <c r="F103" i="11"/>
  <c r="F24" i="11"/>
  <c r="F25" i="11"/>
  <c r="F26" i="11"/>
  <c r="F27" i="11"/>
  <c r="F28" i="11"/>
  <c r="F29" i="11"/>
  <c r="F30" i="11"/>
  <c r="F31" i="11"/>
  <c r="F32" i="11"/>
  <c r="F33" i="11"/>
  <c r="F34" i="11"/>
  <c r="F35" i="11"/>
  <c r="F36" i="11"/>
  <c r="F37" i="11"/>
  <c r="F38" i="11"/>
  <c r="F39" i="11"/>
  <c r="F40" i="11"/>
  <c r="F81" i="11"/>
  <c r="F83" i="11"/>
  <c r="F48" i="11"/>
  <c r="F49" i="11"/>
  <c r="F51" i="11"/>
  <c r="F52" i="11"/>
  <c r="F53" i="11"/>
  <c r="F55" i="11"/>
  <c r="E45" i="11"/>
  <c r="E46" i="11"/>
  <c r="E48" i="11"/>
  <c r="E49" i="11"/>
  <c r="E51" i="11"/>
  <c r="E52" i="11"/>
  <c r="E53" i="11"/>
  <c r="E55" i="11"/>
  <c r="F41" i="11"/>
  <c r="E30" i="11"/>
  <c r="E29" i="11"/>
  <c r="E28" i="11"/>
  <c r="E27" i="11"/>
  <c r="E26" i="11"/>
  <c r="E25" i="11"/>
  <c r="E24" i="11"/>
  <c r="D17" i="11"/>
  <c r="F17" i="11"/>
  <c r="B17" i="11"/>
  <c r="F16" i="11"/>
  <c r="F15" i="11"/>
  <c r="F13"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J5" i="8" l="1"/>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J6" i="8" l="1"/>
  <c r="K7" i="8"/>
  <c r="P6" i="9"/>
  <c r="C6" i="9"/>
  <c r="P5" i="9"/>
  <c r="C5" i="9"/>
  <c r="C7" i="9"/>
  <c r="P7" i="9"/>
  <c r="C4" i="9"/>
  <c r="P4" i="9"/>
  <c r="P3" i="9"/>
  <c r="C3" i="9"/>
  <c r="J7" i="8" l="1"/>
  <c r="K8" i="8"/>
  <c r="J8" i="8" l="1"/>
  <c r="K9" i="8"/>
  <c r="J9" i="8" l="1"/>
  <c r="K10" i="8"/>
  <c r="K11" i="8" l="1"/>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B2" i="8"/>
  <c r="A2" i="8"/>
  <c r="C2" i="8" s="1"/>
  <c r="B5" i="8"/>
  <c r="B4" i="8"/>
  <c r="A3" i="8"/>
  <c r="C3" i="8" s="1"/>
  <c r="B7" i="8"/>
  <c r="A4" i="8"/>
  <c r="C4" i="8" s="1"/>
  <c r="A7" i="8"/>
  <c r="C7" i="8" s="1"/>
  <c r="A5" i="8"/>
  <c r="C5" i="8" s="1"/>
  <c r="B8" i="8"/>
  <c r="A8" i="8"/>
  <c r="C8" i="8" s="1"/>
  <c r="A9" i="8"/>
  <c r="C9" i="8" s="1"/>
  <c r="B6" i="8"/>
  <c r="A6" i="8"/>
  <c r="C6" i="8" s="1"/>
  <c r="B10" i="8"/>
  <c r="B9" i="8"/>
  <c r="A10" i="8"/>
  <c r="C10" i="8" s="1"/>
  <c r="A11" i="8"/>
  <c r="C11" i="8" s="1"/>
  <c r="B12" i="8"/>
  <c r="A13" i="8"/>
  <c r="C13" i="8" s="1"/>
  <c r="B11" i="8"/>
  <c r="A12" i="8"/>
  <c r="C12" i="8" s="1"/>
  <c r="A16" i="8"/>
  <c r="C16" i="8" s="1"/>
  <c r="B14" i="8"/>
  <c r="A14" i="8"/>
  <c r="C14" i="8" s="1"/>
  <c r="B16" i="8"/>
  <c r="B15" i="8"/>
  <c r="B13" i="8"/>
  <c r="A15" i="8"/>
  <c r="C15" i="8" s="1"/>
  <c r="B17" i="8"/>
  <c r="A17" i="8"/>
  <c r="C17" i="8" s="1"/>
  <c r="B18" i="8"/>
  <c r="A19" i="8"/>
  <c r="C19" i="8" s="1"/>
  <c r="A18" i="8"/>
  <c r="C18" i="8" s="1"/>
  <c r="B19" i="8"/>
  <c r="B23" i="8"/>
  <c r="B20" i="8"/>
  <c r="A21" i="8"/>
  <c r="C21" i="8" s="1"/>
  <c r="A20" i="8"/>
  <c r="C20" i="8" s="1"/>
  <c r="A25" i="8"/>
  <c r="C25" i="8" s="1"/>
  <c r="B21" i="8"/>
  <c r="A24" i="8"/>
  <c r="C24" i="8" s="1"/>
  <c r="B22" i="8"/>
  <c r="A22" i="8"/>
  <c r="C22" i="8" s="1"/>
  <c r="A23" i="8"/>
  <c r="C23" i="8" s="1"/>
  <c r="A27" i="8"/>
  <c r="C27" i="8" s="1"/>
  <c r="B24" i="8"/>
  <c r="B25" i="8"/>
  <c r="B26" i="8"/>
  <c r="B28" i="8"/>
  <c r="A26" i="8"/>
  <c r="C26" i="8" s="1"/>
  <c r="A28" i="8"/>
  <c r="C28" i="8" s="1"/>
  <c r="B27" i="8"/>
  <c r="B30" i="8"/>
  <c r="A29" i="8"/>
  <c r="C29" i="8" s="1"/>
  <c r="B29" i="8"/>
  <c r="A31" i="8"/>
  <c r="C31" i="8" s="1"/>
  <c r="A30" i="8"/>
  <c r="C30" i="8" s="1"/>
  <c r="B31" i="8"/>
  <c r="B33" i="8"/>
  <c r="A32" i="8"/>
  <c r="C32" i="8" s="1"/>
  <c r="A34" i="8"/>
  <c r="C34" i="8" s="1"/>
  <c r="B32" i="8"/>
  <c r="B35" i="8"/>
  <c r="A33" i="8"/>
  <c r="C33" i="8" s="1"/>
  <c r="B34" i="8"/>
  <c r="A36" i="8"/>
  <c r="C36" i="8" s="1"/>
  <c r="A35" i="8"/>
  <c r="C35" i="8" s="1"/>
  <c r="B36" i="8"/>
  <c r="B39" i="8"/>
  <c r="B37" i="8"/>
  <c r="A37" i="8"/>
  <c r="C37" i="8" s="1"/>
  <c r="B38" i="8"/>
  <c r="B40" i="8"/>
  <c r="A38" i="8"/>
  <c r="C38" i="8" s="1"/>
  <c r="A39" i="8"/>
  <c r="C39" i="8" s="1"/>
  <c r="B43" i="8"/>
  <c r="B41" i="8"/>
  <c r="A40" i="8"/>
  <c r="C40" i="8" s="1"/>
  <c r="A41" i="8"/>
  <c r="C41" i="8" s="1"/>
  <c r="A42" i="8"/>
  <c r="C42" i="8" s="1"/>
  <c r="B42" i="8"/>
  <c r="A43" i="8"/>
  <c r="C43" i="8" s="1"/>
  <c r="A45" i="8"/>
  <c r="C45" i="8" s="1"/>
  <c r="B44" i="8"/>
  <c r="A44" i="8"/>
  <c r="C44" i="8" s="1"/>
  <c r="B45" i="8"/>
  <c r="B47" i="8"/>
  <c r="B49" i="8"/>
  <c r="A47" i="8"/>
  <c r="C47" i="8" s="1"/>
  <c r="B48" i="8"/>
  <c r="A48" i="8"/>
  <c r="C48" i="8" s="1"/>
  <c r="B46" i="8"/>
  <c r="A46" i="8"/>
  <c r="C46" i="8" s="1"/>
  <c r="B51" i="8"/>
  <c r="A49" i="8"/>
  <c r="C49" i="8" s="1"/>
  <c r="B50" i="8"/>
  <c r="A51" i="8"/>
  <c r="C51" i="8" s="1"/>
  <c r="A50" i="8"/>
  <c r="C50" i="8" s="1"/>
  <c r="A52" i="8"/>
  <c r="C52" i="8" s="1"/>
  <c r="A56" i="8"/>
  <c r="C56" i="8" s="1"/>
  <c r="A54" i="8"/>
  <c r="C54" i="8" s="1"/>
  <c r="B52" i="8"/>
  <c r="B53" i="8"/>
  <c r="B57" i="8"/>
  <c r="B54" i="8"/>
  <c r="A53" i="8"/>
  <c r="C53" i="8" s="1"/>
  <c r="A57" i="8"/>
  <c r="C57" i="8" s="1"/>
  <c r="B55" i="8"/>
  <c r="B56" i="8"/>
  <c r="A55" i="8"/>
  <c r="C55" i="8" s="1"/>
  <c r="B58" i="8"/>
  <c r="A58" i="8"/>
  <c r="C58" i="8" s="1"/>
  <c r="B59" i="8"/>
  <c r="A59" i="8"/>
  <c r="C59" i="8" s="1"/>
  <c r="A61" i="8"/>
  <c r="C61" i="8" s="1"/>
  <c r="B60" i="8"/>
  <c r="B63" i="8"/>
  <c r="A60" i="8"/>
  <c r="C60" i="8" s="1"/>
  <c r="B62" i="8"/>
  <c r="B61" i="8"/>
  <c r="A65" i="8"/>
  <c r="C65" i="8" s="1"/>
  <c r="A62" i="8"/>
  <c r="C62" i="8" s="1"/>
  <c r="A63" i="8"/>
  <c r="C63" i="8" s="1"/>
  <c r="B66" i="8"/>
  <c r="B64" i="8"/>
  <c r="A64" i="8"/>
  <c r="C64" i="8" s="1"/>
  <c r="B65" i="8"/>
  <c r="A66" i="8"/>
  <c r="C66" i="8" s="1"/>
  <c r="B67" i="8"/>
  <c r="A67" i="8"/>
  <c r="C67" i="8" s="1"/>
  <c r="B70" i="8"/>
  <c r="A68" i="8"/>
  <c r="C68" i="8" s="1"/>
  <c r="B68" i="8"/>
  <c r="B69" i="8"/>
  <c r="A70" i="8"/>
  <c r="C70" i="8" s="1"/>
  <c r="A69" i="8"/>
  <c r="C69" i="8" s="1"/>
  <c r="A72" i="8"/>
  <c r="C72" i="8" s="1"/>
  <c r="B73" i="8"/>
  <c r="B72" i="8"/>
  <c r="A71" i="8"/>
  <c r="C71" i="8" s="1"/>
  <c r="A73" i="8"/>
  <c r="C73" i="8" s="1"/>
  <c r="B71" i="8"/>
  <c r="B74" i="8"/>
  <c r="A74" i="8"/>
  <c r="C74" i="8" s="1"/>
  <c r="B75" i="8"/>
  <c r="A76" i="8"/>
  <c r="C76" i="8" s="1"/>
  <c r="B76" i="8"/>
  <c r="A75" i="8"/>
  <c r="C75" i="8" s="1"/>
  <c r="A80" i="8"/>
  <c r="C80" i="8" s="1"/>
  <c r="A77" i="8"/>
  <c r="C77" i="8" s="1"/>
  <c r="B77" i="8"/>
  <c r="B78" i="8"/>
  <c r="A81" i="8"/>
  <c r="C81" i="8" s="1"/>
  <c r="A79" i="8"/>
  <c r="C79" i="8" s="1"/>
  <c r="B80" i="8"/>
  <c r="A78" i="8"/>
  <c r="C78" i="8" s="1"/>
  <c r="B83" i="8"/>
  <c r="B79" i="8"/>
  <c r="A82" i="8"/>
  <c r="C82" i="8" s="1"/>
  <c r="B81" i="8"/>
  <c r="B82" i="8"/>
  <c r="A83" i="8"/>
  <c r="C83" i="8" s="1"/>
  <c r="B84" i="8"/>
  <c r="A84" i="8"/>
  <c r="C84" i="8" s="1"/>
  <c r="B85" i="8"/>
  <c r="A85" i="8"/>
  <c r="C85" i="8" s="1"/>
  <c r="B86" i="8"/>
  <c r="A86" i="8"/>
  <c r="C86" i="8" s="1"/>
  <c r="B88" i="8"/>
  <c r="A87" i="8"/>
  <c r="C87" i="8" s="1"/>
  <c r="A89" i="8"/>
  <c r="C89" i="8" s="1"/>
  <c r="B87" i="8"/>
  <c r="B90" i="8"/>
  <c r="A91" i="8"/>
  <c r="C91" i="8" s="1"/>
  <c r="B89" i="8"/>
  <c r="B92" i="8"/>
  <c r="A90" i="8"/>
  <c r="C90" i="8" s="1"/>
  <c r="A88" i="8"/>
  <c r="C88" i="8" s="1"/>
  <c r="A92" i="8"/>
  <c r="C92" i="8" s="1"/>
  <c r="B91" i="8"/>
  <c r="B95" i="8"/>
  <c r="B94" i="8"/>
  <c r="A96" i="8"/>
  <c r="C96" i="8" s="1"/>
  <c r="A93" i="8"/>
  <c r="C93" i="8" s="1"/>
  <c r="B93" i="8"/>
  <c r="A94" i="8" l="1"/>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<sst xmlns="http://schemas.openxmlformats.org/spreadsheetml/2006/main" count="264" uniqueCount="219">
  <si>
    <t xml:space="preserve">1.000 kr. </t>
  </si>
  <si>
    <t>Projektets samlede tilskudsgrundlag</t>
  </si>
  <si>
    <t>Eget bidrag</t>
  </si>
  <si>
    <t>%</t>
  </si>
  <si>
    <t xml:space="preserve">I alt </t>
  </si>
  <si>
    <t>kontrollinje - skal være 0</t>
  </si>
  <si>
    <t>ansøgt</t>
  </si>
  <si>
    <t>bevilget</t>
  </si>
  <si>
    <t>Andre private tilskud:</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</si>
  <si>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</si>
  <si>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</si>
  <si>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</si>
  <si>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</si>
  <si>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</si>
  <si>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</si>
  <si>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</si>
  <si>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</si>
  <si>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</si>
  <si>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</si>
  <si>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</si>
  <si>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</si>
  <si>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</si>
  <si>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</si>
  <si>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</si>
  <si>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</si>
  <si>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</si>
  <si>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</si>
  <si>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</si>
  <si>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</si>
  <si>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</si>
  <si>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</si>
  <si>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</si>
  <si>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</si>
  <si>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</si>
  <si>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</si>
  <si>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</si>
  <si>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</si>
  <si>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</si>
  <si>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</si>
  <si>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</si>
  <si>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</si>
  <si>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</si>
  <si>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</si>
  <si>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</si>
  <si>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</si>
  <si>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</si>
  <si>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 xml:space="preserve">3. PROJEKTØKONOMI </t>
  </si>
  <si>
    <t>3.1 Projektets samlede udgifter i hele projektperioden</t>
  </si>
  <si>
    <t>År</t>
  </si>
  <si>
    <t>I alt</t>
  </si>
  <si>
    <t xml:space="preserve">Andel </t>
  </si>
  <si>
    <t>3.3 Overordnede bemærkninger til budgettet</t>
  </si>
  <si>
    <t>3.4 Bemærkninger til projektets finansiering</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</si>
  <si>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</si>
  <si>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</si>
  <si>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</si>
  <si>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</si>
  <si>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</si>
  <si>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</si>
  <si>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</si>
  <si>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</si>
  <si>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</si>
  <si>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</si>
  <si>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</si>
  <si>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</si>
  <si>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r>
      <t xml:space="preserve">Tilskud fra fonden
</t>
    </r>
    <r>
      <rPr>
        <sz val="10"/>
        <color theme="1"/>
        <rFont val="Arial"/>
        <family val="2"/>
      </rPr>
      <t>anvendt / ansøgt / forventet ansøgt</t>
    </r>
  </si>
  <si>
    <r>
      <t>3.6 Specifikation</t>
    </r>
    <r>
      <rPr>
        <b/>
        <sz val="11"/>
        <color theme="1"/>
        <rFont val="Calibri"/>
        <family val="2"/>
      </rPr>
      <t xml:space="preserve"> og bemærkninger til de enkelte hovedposter i budgettet</t>
    </r>
  </si>
  <si>
    <t>3.5 Specifikation af tilskudsgrundlaget for de enkelte arbejdspakker</t>
  </si>
  <si>
    <t>Det samlede tilskudsgrundlag</t>
  </si>
  <si>
    <t>Udgifter</t>
  </si>
  <si>
    <t xml:space="preserve">Finansiering </t>
  </si>
  <si>
    <t>Administrative omkostninger / overhead, som finansieres af projektet</t>
  </si>
  <si>
    <t>AP 2:</t>
  </si>
  <si>
    <t>AP 3:</t>
  </si>
  <si>
    <t>Begge celler i kontrollinjen skal gå i "0" / "0 %", når budgettet er udfyldt. Hvis dette ikke er tilfældet, vil cellerne være røde for derved at gøre opmærksom på behovet for korrektion.</t>
  </si>
  <si>
    <t>AP 4:</t>
  </si>
  <si>
    <t>Cellen i kontrollinjen skal gå i "0", når tabellen er udfyldt. Hvis dette ikke er tilfældet, vil cellen være rød for derved at gøre opmærksom på behovet for korrektion.</t>
  </si>
  <si>
    <t>Der kan anvendes medarbejderkategorier ved angivelse af udgifter til intern løn. Der skal i såfald anvendes retvisende betegnelser som beskriver kategoriens opgave/status.</t>
  </si>
  <si>
    <t>Eksempel på en opstillig for specifikation af udgifter</t>
  </si>
  <si>
    <t>x</t>
  </si>
  <si>
    <t>Anden finansiering i form af ”in kind” skal ikke medtages i budgettet, men skal omtales under afsnittet om bemærkninger til projektets finansiering.</t>
  </si>
  <si>
    <t>Leverancer</t>
  </si>
  <si>
    <t>Planlagt omfang</t>
  </si>
  <si>
    <t xml:space="preserve">Forskning, udvikling, formidling, demonstration, information mm </t>
  </si>
  <si>
    <r>
      <t xml:space="preserve">Nye koncepter / strategier / processer / praksisser </t>
    </r>
    <r>
      <rPr>
        <sz val="10"/>
        <color theme="1"/>
        <rFont val="Arial"/>
        <family val="2"/>
      </rPr>
      <t>o.l.</t>
    </r>
  </si>
  <si>
    <r>
      <t xml:space="preserve">Større udredninger / analyser / rapporter </t>
    </r>
    <r>
      <rPr>
        <sz val="10"/>
        <color theme="1"/>
        <rFont val="Arial"/>
        <family val="2"/>
      </rPr>
      <t>o.l.</t>
    </r>
  </si>
  <si>
    <r>
      <t xml:space="preserve">Mindre udredninger / analyser / notater </t>
    </r>
    <r>
      <rPr>
        <sz val="10"/>
        <color theme="1"/>
        <rFont val="Arial"/>
        <family val="2"/>
      </rPr>
      <t>o.l.</t>
    </r>
  </si>
  <si>
    <r>
      <t xml:space="preserve">Udvikling af beslutningsstøtteværktøj / analyserværktøjer </t>
    </r>
    <r>
      <rPr>
        <sz val="10"/>
        <color theme="1"/>
        <rFont val="Arial"/>
        <family val="2"/>
      </rPr>
      <t>o.l.</t>
    </r>
  </si>
  <si>
    <r>
      <t xml:space="preserve">Gennemførelse af produktest / farmtest </t>
    </r>
    <r>
      <rPr>
        <sz val="10"/>
        <color theme="1"/>
        <rFont val="Arial"/>
        <family val="2"/>
      </rPr>
      <t>o.l. som beslutningsstøtte i primærproduktionen</t>
    </r>
  </si>
  <si>
    <r>
      <t xml:space="preserve">Åbenthusarrangementer / workshops / informationsmøder </t>
    </r>
    <r>
      <rPr>
        <sz val="10"/>
        <color theme="1"/>
        <rFont val="Arial"/>
        <family val="2"/>
      </rPr>
      <t>o.l.</t>
    </r>
  </si>
  <si>
    <t>Nyhedsbreve</t>
  </si>
  <si>
    <t>Gennemførelse af kontroller, herunder sundhedskontroller i primærproduktionen</t>
  </si>
  <si>
    <t xml:space="preserve">Andre: </t>
  </si>
  <si>
    <t xml:space="preserve">De grå kanter markerer udskriftsområdet. Det er vigtigt, at teksten ikke står udenfor udskriftsområdet. I så fald kommer teksten ikke med i ansøgningen. </t>
  </si>
  <si>
    <t>Udgifter er opgjort uden moms:</t>
  </si>
  <si>
    <t>Udgifter er opgjort med moms:</t>
  </si>
  <si>
    <t>Vejledninger / faktaark / tekniske manualer o.l.</t>
  </si>
  <si>
    <t>Præsentation / formidling af viden i form af indlæg på workshop, møder og konferencer o.l.</t>
  </si>
  <si>
    <t>Artikler i fagtidsskrifter / fagspecifikke aviser / faglige websider o.l.</t>
  </si>
  <si>
    <t>Formidling / demonstrationsaktiviteter i fx mark og stald</t>
  </si>
  <si>
    <t>Formidling via film / video / podcast / apps / sociale medier o.l.</t>
  </si>
  <si>
    <t>Antal timer</t>
  </si>
  <si>
    <t xml:space="preserve">Fotograf </t>
  </si>
  <si>
    <t>Værdi efter</t>
  </si>
  <si>
    <t>Ekstern bistand i alt</t>
  </si>
  <si>
    <t>Udstyr i alt</t>
  </si>
  <si>
    <t>Øvrige projektudgifter i alt</t>
  </si>
  <si>
    <t>Udgifter før administrative omkostninger / overhead i alt</t>
  </si>
  <si>
    <t>sæt kryds</t>
  </si>
  <si>
    <t>kontrollinje - skal være 0 % / 0</t>
  </si>
  <si>
    <t xml:space="preserve">Der kan indsættes flere rækker hvis der er behov for det. </t>
  </si>
  <si>
    <t xml:space="preserve">Værdi før afskrivning </t>
  </si>
  <si>
    <t xml:space="preserve">fast pris </t>
  </si>
  <si>
    <t>xx</t>
  </si>
  <si>
    <t>xxxxx</t>
  </si>
  <si>
    <t xml:space="preserve">AP 1: </t>
  </si>
  <si>
    <t>Tallet hentes automatisk fra summen af indtæter på næste side</t>
  </si>
  <si>
    <t>Tallet hentes automatisk fra summen af Ekstern bistand på næste side</t>
  </si>
  <si>
    <t>Tallet hentes automatisk fra summen af Udstyr på næste side</t>
  </si>
  <si>
    <t>Tallet hentes automatisk fra summen af Øvrige projektudgifter på næste side</t>
  </si>
  <si>
    <t xml:space="preserve">3.2 Projektets budget i bevillingsåret </t>
  </si>
  <si>
    <t>Projektets forventede effekter på kort og mellemlangt sigt</t>
  </si>
  <si>
    <t xml:space="preserve">Beskriv, hvilke konkrete effekter projektet forventes at resultere i på kort og mellemlangt sigt. Såfremt der er tale om flere typer af effekter, skal disse opgøres enkeltvis. </t>
  </si>
  <si>
    <t>Beskrivelsen skal indeholde en vurdering af, hvornår effekterne forventes at blive realiseret.</t>
  </si>
  <si>
    <t>Derudover angives kvalificerede begrundelser for, hvorfor det er sandsynligt, at de planlagte aktiviteter og leverancer vil give anledning til de forventede effekter.</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</si>
  <si>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</si>
  <si>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</si>
  <si>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</si>
  <si>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</si>
  <si>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</si>
  <si>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</si>
  <si>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</si>
  <si>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</si>
  <si>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</si>
  <si>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</si>
  <si>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</si>
  <si>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</si>
  <si>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</si>
  <si>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</si>
  <si>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</si>
  <si>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</si>
  <si>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</si>
  <si>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</si>
  <si>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</si>
  <si>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</si>
  <si>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Planlagt omfang for bevillingsperioden</t>
  </si>
  <si>
    <t>I forbindelse med den efterfølgende afrapportering for bevillingsåret skal projektlederen afrapportere op i mod de planlagte leverancer og deres omfang på ansøgningstidspunktet. Fx 8-10 artikler eller 3-4 vejledninger.</t>
  </si>
  <si>
    <t>Der er i skemaet til venste fortrykt en række typiske leverancer for den typer af projekter, som der er mulighed for at søge om tilskud til. Der kan være mulige leverancer, som ikke fremgår af listen. Det er derfor muligt at anføre andre leverancer.</t>
  </si>
  <si>
    <t>Vejledning til brug for udfyldelse skemaet - se teksten nedenfor</t>
  </si>
  <si>
    <t xml:space="preserve">Der er fra fondens side lavet en standardopsætning af siden i form af angivelse af "udskriftsområde".  </t>
  </si>
  <si>
    <t xml:space="preserve">Det betyder, at det alene er udskriftsområdet, som kommer med ved fysisk udskrift eller ved konvertering/udskrift til pdf. </t>
  </si>
  <si>
    <t xml:space="preserve">De grå kanter markerer udskriftsområdet. Det er derfor vigtigt, at tekst ikke står udenfor udskriftsområdet. I så fald kommer teksten ikke med i ansøgningen. </t>
  </si>
  <si>
    <t xml:space="preserve">OBS - Fast sidedeling indsat fra fondens side. Oplysningerne vedr. moms skal fremgå på denne side. </t>
  </si>
  <si>
    <t>Sørg for en hensigtsmæssig sidedeling - dvs ikke midt i tabellen.</t>
  </si>
  <si>
    <t xml:space="preserve">Projektets effekter på længere sigt </t>
  </si>
  <si>
    <t>2.10 Projektets forventede effekter</t>
  </si>
  <si>
    <t>Eventuelt uddybning og bemærkninger til projektets leverancer</t>
  </si>
  <si>
    <t xml:space="preserve">Der er her mulighed for at uddybe og kommentere de anførte leverancer i skemaet ovenfor. </t>
  </si>
  <si>
    <t>Hvis der er tale om en indsats, som forløber over flere år, kan projektets leverancer i efterfølgende år kort omtales her.</t>
  </si>
  <si>
    <t xml:space="preserve">Rækkehøjden kan ændres så der kan stå en længere tekst. </t>
  </si>
  <si>
    <t>Eksempel: Det forventes, at projektet kan bidrage til en reduktion af klimagasudledning pr. hektar på x pct. inden for en periode på 3-5 år. Målgruppen er i størrelsesordenen xx landmænd og i alt xxx hektar. Samlet effekt: En reduktion på xxxxx.</t>
  </si>
  <si>
    <t>Kvalificerede begrundelser for, hvorfor det er sandsynligt, at de forventede effekter opnås</t>
  </si>
  <si>
    <t>Hjemmel</t>
  </si>
  <si>
    <t xml:space="preserve">Tilskud fra fonden er offentlig tilskud. Ved andre offentlige tilskud forstås tilskud fra de øvrige produktionsafgiftsfonde, kommuner og regioner, ministerielle tilskudsordninger, EU-ordninger mm. </t>
  </si>
  <si>
    <t xml:space="preserve">Undlad derfor ved udskrift / konvertering til pdf at ændre på sideopsætningen, herunder at anvende skalingsfunktionen. </t>
  </si>
  <si>
    <t>Hvis projektets arbejdspakker har forskellige lovhjemler grundet samfinansiering med anden tilskudsordning fx. GUDP, skal hjemlen pr. arbejdspakke oplyses.</t>
  </si>
  <si>
    <t>Når der er tale om samfinansierede projekter med flere hjemler, skal der tilsvarende i ansøgningsskemaets del 1 punk 1.3 sættes flere krydser.</t>
  </si>
  <si>
    <t>Skriv 'Kapitel 2' for Vidensoverførsel og informationsaktiviteter samt rådgivning, 'Kapitel 3 for forskning og udvikling jf. aktivitetsbekendtgørelsen osv.</t>
  </si>
  <si>
    <t>Information om anden tilskud angives, herunder navn på tilskudsgiver o.l.</t>
  </si>
  <si>
    <t>Information om anden tilskud angives, herunder myndighed / tilskudsordningens navn o.l. Eksempel Landbrugsstyrelsen, GUDP, Udviklings- og forskningsaktiviteter</t>
  </si>
  <si>
    <t xml:space="preserve">Effekter opnås gennem præcise mål, der afspejler sig i konkrete aktiviteter og specifikke leverancer. 
Med leverancer menes de umiddelbare output, der forventes at komme ud af projektet. Leverancer skal være specifikke, målbare og realistiske. </t>
  </si>
  <si>
    <t>Afsætningsfremme</t>
  </si>
  <si>
    <t>Præsentation af primærproduktion for forbrugerne</t>
  </si>
  <si>
    <t>Informationskampagne målrettet forbrugerne  (fx formidling omkring ernæringsfordele eller udbredelse af viden omkring fødevarekvalitet og –sikkerhed)</t>
  </si>
  <si>
    <t>Præsentation / information til markedsaktører inden for EU (inklusiv Danmark)</t>
  </si>
  <si>
    <t>Præsentation / information til markedsaktører uden for EU</t>
  </si>
  <si>
    <t xml:space="preserve">Fagseminar / workshop med markedsaktører </t>
  </si>
  <si>
    <t>Delegationsbesøg i Danmark</t>
  </si>
  <si>
    <t>Delegationsbesøg i udlandet</t>
  </si>
  <si>
    <t>Markedsanalyser / forbrugeranalyser og formidling heraf</t>
  </si>
  <si>
    <t>Artikler om fødevarer / madopskrifter på tryk eller web</t>
  </si>
  <si>
    <t xml:space="preserve">Udgangspunktet er, at det ansøgte projekt i sin helhed søges / bevilges med én hjemmel. </t>
  </si>
  <si>
    <t xml:space="preserve">Når der er tale om samfinansierede projekter med flere hjemler, skal hjemmel pr. arbejdspakke oplyses i "hjemmelskolonnen" nedenfor. For øvrige projekter kan angivelse udelades, idet oplysnignen fremgår af punkt 1.3 i ansøgningsskemaets del 1. </t>
  </si>
  <si>
    <t>1. janaur - 31. december 2023</t>
  </si>
  <si>
    <t>Revision</t>
  </si>
  <si>
    <t>Rejseudgifter - ophold, transport, herunder kørsel i egen bil</t>
  </si>
  <si>
    <t>2.9 Projektets leverancer for bevillingsperioden 2023</t>
  </si>
  <si>
    <t xml:space="preserve">Bevillingsperioden er 2023 ved nærværende ansøgningsrunde dvs. det er de forventede / planlagte leverancer på baggrund af 2023-bevillingen, som skal angives. </t>
  </si>
  <si>
    <t xml:space="preserve">Mødeudgifter - lokale og forplejning </t>
  </si>
  <si>
    <t>Evt. kommentarer til budgetterede udgifter til Ekstern bistand</t>
  </si>
  <si>
    <t>Evt. kommentarer til budgetterede udgifter til Udstyr</t>
  </si>
  <si>
    <t>Evt. kommentarer til budgetterede udgifter til Øvrige udgifter</t>
  </si>
  <si>
    <t xml:space="preserve">Evt. kommentarer til budgetterede indtægter </t>
  </si>
  <si>
    <t>Titel på arbejdspakke jf. projektbeskrivelsen</t>
  </si>
  <si>
    <t>Udstyr (køb af udstyr)</t>
  </si>
  <si>
    <t xml:space="preserve">Analyser - specifikation: </t>
  </si>
  <si>
    <t xml:space="preserve">Materialer - specifikation: </t>
  </si>
  <si>
    <t>Timesats, kr.</t>
  </si>
  <si>
    <t xml:space="preserve">Læs nærmere om udgifter til udstyr i fondens vejledning om tilskud, herunder om afskrivninger. </t>
  </si>
  <si>
    <t>Er der tale om leje af udstyr, skal udgiften medtages under øvrige projektudgifter.</t>
  </si>
  <si>
    <t xml:space="preserve">Vedr. angivelse af hjemmel for arbejdspakkerne: </t>
  </si>
  <si>
    <t xml:space="preserve">Der er fra fondens side lavet en standardopsætning af siden i form af angivelse af "udskriftsområde".  Det betyder, at det alene er udskriftsområdet, som kommer med ved fysisk udskrift eller ved konvertering/udskrift til pdf. </t>
  </si>
  <si>
    <t>Kørsel i egen bil er til statens lave takst.</t>
  </si>
  <si>
    <t>Der henvises til fondens vejledning om tilskud for nærmere information om tilskudsberettigede udgifter, herunder om moms.</t>
  </si>
  <si>
    <t xml:space="preserve">ALLE grå felter udfyldes automatisk. 
Der kan indsættes flere rækker, hvis der er behov for det under punkt 3.3 - 3.6.
Rækkehøjden kan ændres, så der kan stå en længere tekst. </t>
  </si>
  <si>
    <t>Navn alternativt type, når bistand ikke er fastlagt + nøgleord for opgaven</t>
  </si>
  <si>
    <t>Københavns Universitet / Analyser AP 1</t>
  </si>
  <si>
    <t>Konsulentbistand fra rådgivningscentre / gennemførelse af forsøg - alle AP'er</t>
  </si>
  <si>
    <t>Landmandsværter / dataindsamling - alle AP'er</t>
  </si>
  <si>
    <t xml:space="preserve">Leje af udstyr/faciliteter - specifikation: </t>
  </si>
  <si>
    <t>F.eks.  Konsulenter, teknikere, koordinator/sekretærer, studentermedhjælpere</t>
  </si>
  <si>
    <t>Der er fortykt en række udgifter, som typisk ses på tværs af projekterne. Nogle af udgifterne skal specificeres nærmere fx materialer.</t>
  </si>
  <si>
    <t xml:space="preserve">Listen er ikke udtømmende, og der er således også plads til at indsætte andre udgifter. Ansøger kan samtidig slette tekst, når der ikke er budgetteret med den pågældende udgift i det ansøgte projekt. </t>
  </si>
  <si>
    <t xml:space="preserve">Studierejser/konferencer - specifikation:  </t>
  </si>
  <si>
    <t>(Derudover angives kvalificerede begrundelser for, hvorfor det er sandsynligt, at de planlagte aktiviteter og leverancer og opnåede mål vil give anledning til de forventede effekter)</t>
  </si>
  <si>
    <t xml:space="preserve">ALLE grå felter udfyldes automatisk. </t>
  </si>
  <si>
    <t xml:space="preserve">Der kan indsættes flere rækker, hvis der er behov for det under punkt 3.3 - 3.6. </t>
  </si>
  <si>
    <t xml:space="preserve">Rækkehøjden kan ændres, så der kan stå en længere tekst. </t>
  </si>
  <si>
    <t>Aarhus Universitet / Analyser AP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</si>
</sst>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1" x14ac:knownFonts="1">
    <font>
      <sz val="10"/>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b/>
      <sz val="12"/>
      <color theme="1"/>
      <name val="Arial"/>
      <family val="2"/>
    </font>
    <font>
      <sz val="10"/>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rgb="FFDBE5F1"/>
        <bgColor indexed="64"/>
      </patternFill>
    </fill>
    <fill>
      <patternFill patternType="solid">
        <fgColor theme="0" tint="-0.14999847407452621"/>
        <bgColor indexed="64"/>
      </patternFill>
    </fill>
  </fills>
  <borders count="27">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theme="0" tint="-0.34998626667073579"/>
      </right>
      <top/>
      <bottom/>
      <diagonal/>
    </border>
    <border>
      <left/>
      <right/>
      <top/>
      <bottom style="medium">
        <color theme="0" tint="-0.34998626667073579"/>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1" fillId="0" borderId="0" applyFont="0" applyFill="0" applyBorder="0" applyAlignment="0" applyProtection="0"/>
  </cellStyleXfs>
  <cellXfs count="299">
    <xf numFmtId="0" fontId="0" fillId="0" borderId="0" xfId="0"/>
    <xf numFmtId="0" fontId="2" fillId="0" borderId="0" xfId="0" applyFont="1"/>
    <xf numFmtId="0" fontId="0" fillId="0" borderId="0" xfId="0" applyAlignment="1">
      <alignment horizontal="right"/>
    </xf>
    <xf numFmtId="3" fontId="0" fillId="0" borderId="0" xfId="0" applyNumberFormat="1" applyAlignment="1">
      <alignment horizontal="right"/>
    </xf>
    <xf numFmtId="0" fontId="0" fillId="2" borderId="7" xfId="0" applyFill="1" applyBorder="1"/>
    <xf numFmtId="0" fontId="0" fillId="2" borderId="1" xfId="0" applyFill="1" applyBorder="1"/>
    <xf numFmtId="0" fontId="0" fillId="2" borderId="5" xfId="0" applyFill="1" applyBorder="1"/>
    <xf numFmtId="0" fontId="0" fillId="2" borderId="0" xfId="0" applyFill="1"/>
    <xf numFmtId="0" fontId="2" fillId="2" borderId="7" xfId="0" applyFont="1" applyFill="1" applyBorder="1"/>
    <xf numFmtId="0" fontId="2" fillId="2" borderId="1" xfId="0" applyFont="1" applyFill="1" applyBorder="1"/>
    <xf numFmtId="0" fontId="2" fillId="2" borderId="2" xfId="0" applyFont="1" applyFill="1" applyBorder="1"/>
    <xf numFmtId="0" fontId="0" fillId="2" borderId="9" xfId="0" applyFill="1" applyBorder="1" applyAlignment="1">
      <alignment horizontal="right"/>
    </xf>
    <xf numFmtId="3" fontId="0" fillId="2" borderId="11" xfId="0" applyNumberFormat="1" applyFill="1" applyBorder="1" applyAlignment="1">
      <alignment horizontal="right"/>
    </xf>
    <xf numFmtId="0" fontId="0" fillId="2" borderId="1" xfId="0" applyFill="1" applyBorder="1" applyAlignment="1">
      <alignment horizontal="center"/>
    </xf>
    <xf numFmtId="0" fontId="2" fillId="2" borderId="8" xfId="0" applyFont="1" applyFill="1" applyBorder="1" applyAlignment="1">
      <alignment wrapText="1"/>
    </xf>
    <xf numFmtId="1" fontId="0" fillId="2" borderId="0" xfId="0" applyNumberFormat="1" applyFill="1" applyAlignment="1">
      <alignment horizontal="right"/>
    </xf>
    <xf numFmtId="0" fontId="2" fillId="2" borderId="11" xfId="0" applyFont="1" applyFill="1" applyBorder="1" applyAlignment="1">
      <alignment horizontal="right"/>
    </xf>
    <xf numFmtId="9" fontId="2" fillId="2" borderId="12" xfId="0" applyNumberFormat="1" applyFont="1" applyFill="1" applyBorder="1" applyAlignment="1">
      <alignment horizontal="right"/>
    </xf>
    <xf numFmtId="0" fontId="2" fillId="2" borderId="5" xfId="0" applyFont="1" applyFill="1" applyBorder="1"/>
    <xf numFmtId="0" fontId="2" fillId="2" borderId="9" xfId="0" applyFont="1" applyFill="1" applyBorder="1" applyAlignment="1">
      <alignment horizontal="right"/>
    </xf>
    <xf numFmtId="0" fontId="0" fillId="2" borderId="4" xfId="0" applyFill="1" applyBorder="1" applyAlignment="1">
      <alignment horizontal="center" wrapText="1"/>
    </xf>
    <xf numFmtId="0" fontId="2" fillId="2" borderId="4" xfId="0" applyFont="1" applyFill="1" applyBorder="1" applyAlignment="1">
      <alignment horizontal="right"/>
    </xf>
    <xf numFmtId="0" fontId="2" fillId="2" borderId="1" xfId="0" applyFont="1" applyFill="1" applyBorder="1" applyAlignment="1">
      <alignment horizontal="right"/>
    </xf>
    <xf numFmtId="0" fontId="0" fillId="2" borderId="11" xfId="0" applyFill="1" applyBorder="1"/>
    <xf numFmtId="0" fontId="0" fillId="2" borderId="15" xfId="0" applyFill="1" applyBorder="1" applyAlignment="1">
      <alignment horizontal="left"/>
    </xf>
    <xf numFmtId="0" fontId="2" fillId="2" borderId="16" xfId="0" applyFont="1" applyFill="1" applyBorder="1"/>
    <xf numFmtId="0" fontId="2" fillId="2" borderId="16" xfId="0" applyFont="1" applyFill="1" applyBorder="1" applyAlignment="1">
      <alignment horizontal="right"/>
    </xf>
    <xf numFmtId="0" fontId="2" fillId="2" borderId="18" xfId="0" applyFont="1" applyFill="1" applyBorder="1" applyAlignment="1">
      <alignment horizontal="right"/>
    </xf>
    <xf numFmtId="0" fontId="0" fillId="2" borderId="0" xfId="0" applyFill="1" applyAlignment="1">
      <alignment horizontal="center" wrapText="1"/>
    </xf>
    <xf numFmtId="0" fontId="2" fillId="2" borderId="2" xfId="0" applyFont="1" applyFill="1" applyBorder="1" applyAlignment="1">
      <alignment wrapText="1"/>
    </xf>
    <xf numFmtId="9" fontId="0" fillId="2" borderId="0" xfId="1" applyFont="1" applyFill="1" applyAlignment="1">
      <alignment horizontal="right"/>
    </xf>
    <xf numFmtId="0" fontId="2" fillId="2" borderId="8" xfId="0" applyFont="1" applyFill="1" applyBorder="1"/>
    <xf numFmtId="0" fontId="2" fillId="2" borderId="2" xfId="0" applyFont="1" applyFill="1" applyBorder="1" applyAlignment="1">
      <alignment horizontal="right"/>
    </xf>
    <xf numFmtId="0" fontId="2" fillId="2" borderId="12" xfId="0" applyFont="1" applyFill="1" applyBorder="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2" fillId="3" borderId="3" xfId="0" applyFont="1" applyFill="1" applyBorder="1"/>
    <xf numFmtId="0" fontId="0" fillId="0" borderId="0" xfId="0" applyAlignment="1">
      <alignment horizontal="center"/>
    </xf>
    <xf numFmtId="3" fontId="2" fillId="3" borderId="14" xfId="0" applyNumberFormat="1" applyFont="1" applyFill="1" applyBorder="1" applyAlignment="1">
      <alignment horizontal="center" vertical="center"/>
    </xf>
    <xf numFmtId="0" fontId="2" fillId="0" borderId="0" xfId="0" applyFont="1" applyAlignment="1">
      <alignment vertical="center"/>
    </xf>
    <xf numFmtId="0" fontId="2" fillId="0" borderId="15" xfId="0" applyFont="1" applyBorder="1" applyAlignment="1">
      <alignment horizontal="center" vertical="center" wrapText="1"/>
    </xf>
    <xf numFmtId="9" fontId="2" fillId="2" borderId="11" xfId="0" applyNumberFormat="1" applyFont="1" applyFill="1" applyBorder="1" applyAlignment="1">
      <alignment horizontal="right"/>
    </xf>
    <xf numFmtId="4" fontId="0" fillId="2" borderId="15" xfId="0" applyNumberFormat="1" applyFill="1" applyBorder="1" applyAlignment="1">
      <alignment horizontal="center"/>
    </xf>
    <xf numFmtId="3" fontId="2" fillId="2" borderId="9" xfId="0" applyNumberFormat="1" applyFont="1" applyFill="1" applyBorder="1" applyAlignment="1">
      <alignment horizontal="right"/>
    </xf>
    <xf numFmtId="3" fontId="2" fillId="2" borderId="19" xfId="0" applyNumberFormat="1" applyFont="1" applyFill="1" applyBorder="1" applyAlignment="1">
      <alignment horizontal="right"/>
    </xf>
    <xf numFmtId="0" fontId="7" fillId="0" borderId="15" xfId="0" applyFont="1" applyBorder="1" applyAlignment="1" applyProtection="1">
      <alignment horizontal="center" vertical="center" wrapText="1"/>
      <protection locked="0"/>
    </xf>
    <xf numFmtId="3" fontId="2" fillId="2" borderId="12" xfId="0" applyNumberFormat="1" applyFont="1" applyFill="1" applyBorder="1" applyAlignment="1">
      <alignment horizontal="right"/>
    </xf>
    <xf numFmtId="0" fontId="1"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xf numFmtId="0" fontId="0" fillId="0" borderId="0" xfId="0" applyAlignment="1">
      <alignment horizontal="left"/>
    </xf>
    <xf numFmtId="0" fontId="0" fillId="0" borderId="23" xfId="0" applyBorder="1"/>
    <xf numFmtId="0" fontId="2" fillId="0" borderId="15" xfId="0" applyFont="1" applyBorder="1" applyAlignment="1">
      <alignment horizontal="left" wrapText="1"/>
    </xf>
    <xf numFmtId="0" fontId="1" fillId="0" borderId="22" xfId="0" applyFont="1" applyBorder="1" applyAlignment="1">
      <alignment horizontal="center" vertical="center" wrapText="1"/>
    </xf>
    <xf numFmtId="0" fontId="0" fillId="0" borderId="23" xfId="0" applyBorder="1" applyAlignment="1">
      <alignment horizontal="left"/>
    </xf>
    <xf numFmtId="0" fontId="0" fillId="0" borderId="24" xfId="0" applyBorder="1" applyProtection="1">
      <protection locked="0"/>
    </xf>
    <xf numFmtId="0" fontId="0" fillId="0" borderId="24" xfId="0" applyBorder="1" applyAlignment="1" applyProtection="1">
      <alignment horizontal="right"/>
      <protection locked="0"/>
    </xf>
    <xf numFmtId="0" fontId="0" fillId="0" borderId="0" xfId="0" applyAlignment="1"/>
    <xf numFmtId="0" fontId="0" fillId="2" borderId="11" xfId="0" applyFill="1" applyBorder="1" applyAlignment="1">
      <alignment horizontal="right"/>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2"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2" xfId="0" applyBorder="1" applyAlignment="1" applyProtection="1">
      <alignment horizontal="center" vertical="top"/>
      <protection locked="0"/>
    </xf>
    <xf numFmtId="0" fontId="0" fillId="0" borderId="2" xfId="0" applyBorder="1" applyAlignment="1" applyProtection="1">
      <alignment vertical="top"/>
      <protection locked="0"/>
    </xf>
    <xf numFmtId="0" fontId="0" fillId="0" borderId="15" xfId="0" applyBorder="1" applyAlignment="1">
      <alignment horizontal="right"/>
    </xf>
    <xf numFmtId="0" fontId="0" fillId="0" borderId="1" xfId="0" applyBorder="1" applyAlignment="1">
      <alignment horizontal="right"/>
    </xf>
    <xf numFmtId="0" fontId="0" fillId="0" borderId="0" xfId="0" applyFill="1"/>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9" fillId="0" borderId="0" xfId="0" applyFont="1"/>
    <xf numFmtId="0" fontId="4" fillId="0" borderId="3" xfId="0" applyFont="1" applyBorder="1" applyAlignment="1">
      <alignment vertical="center"/>
    </xf>
    <xf numFmtId="3" fontId="0" fillId="2" borderId="11" xfId="0" applyNumberFormat="1" applyFill="1" applyBorder="1" applyAlignment="1" applyProtection="1">
      <alignment horizontal="right"/>
      <protection locked="0"/>
    </xf>
    <xf numFmtId="3" fontId="0" fillId="2" borderId="15" xfId="0" applyNumberFormat="1" applyFill="1" applyBorder="1" applyAlignment="1" applyProtection="1">
      <alignment horizontal="right"/>
      <protection locked="0"/>
    </xf>
    <xf numFmtId="3" fontId="2" fillId="2" borderId="15" xfId="0" applyNumberFormat="1" applyFont="1" applyFill="1" applyBorder="1" applyAlignment="1">
      <alignment horizontal="right"/>
    </xf>
    <xf numFmtId="3" fontId="0" fillId="2" borderId="9" xfId="0" applyNumberFormat="1" applyFill="1" applyBorder="1" applyAlignment="1" applyProtection="1">
      <alignment horizontal="right"/>
      <protection locked="0"/>
    </xf>
    <xf numFmtId="0" fontId="10" fillId="0" borderId="0" xfId="0" applyFont="1" applyAlignment="1" applyProtection="1">
      <alignment horizontal="left"/>
      <protection locked="0"/>
    </xf>
    <xf numFmtId="9" fontId="10" fillId="0" borderId="0" xfId="0" applyNumberFormat="1" applyFont="1" applyFill="1" applyBorder="1" applyAlignment="1" applyProtection="1">
      <alignment vertical="top"/>
    </xf>
    <xf numFmtId="0" fontId="10" fillId="0" borderId="0" xfId="0" applyFont="1"/>
    <xf numFmtId="0" fontId="0" fillId="0" borderId="0" xfId="0" applyFill="1" applyAlignment="1">
      <alignment horizontal="left" wrapText="1"/>
    </xf>
    <xf numFmtId="0" fontId="2" fillId="5" borderId="0" xfId="0" applyFont="1" applyFill="1" applyBorder="1"/>
    <xf numFmtId="0" fontId="2" fillId="0" borderId="0" xfId="0" applyFont="1" applyFill="1" applyAlignment="1">
      <alignment horizontal="left"/>
    </xf>
    <xf numFmtId="0" fontId="2" fillId="0" borderId="0" xfId="0" applyFont="1" applyFill="1"/>
    <xf numFmtId="0" fontId="4" fillId="0" borderId="3" xfId="0" applyFont="1" applyFill="1" applyBorder="1" applyAlignment="1">
      <alignment vertical="center"/>
    </xf>
    <xf numFmtId="0" fontId="0" fillId="0" borderId="7" xfId="0" applyFill="1" applyBorder="1" applyAlignment="1">
      <alignment horizontal="center" vertical="top"/>
    </xf>
    <xf numFmtId="0" fontId="0" fillId="0" borderId="11" xfId="0" applyFill="1" applyBorder="1" applyAlignment="1">
      <alignment vertical="top" wrapText="1"/>
    </xf>
    <xf numFmtId="0" fontId="0" fillId="0" borderId="11" xfId="0" applyFill="1" applyBorder="1" applyAlignment="1">
      <alignment horizontal="left"/>
    </xf>
    <xf numFmtId="0" fontId="0" fillId="0" borderId="6" xfId="0" applyFill="1" applyBorder="1" applyAlignment="1">
      <alignment horizontal="center" vertical="top"/>
    </xf>
    <xf numFmtId="0" fontId="0" fillId="0" borderId="0" xfId="0" applyFill="1" applyAlignment="1">
      <alignment vertical="top"/>
    </xf>
    <xf numFmtId="0" fontId="0" fillId="0" borderId="0" xfId="0" applyFill="1" applyAlignment="1">
      <alignment horizontal="left" vertical="top" wrapText="1"/>
    </xf>
    <xf numFmtId="0" fontId="2" fillId="5" borderId="0" xfId="0" applyFont="1" applyFill="1"/>
    <xf numFmtId="0" fontId="0" fillId="0" borderId="0" xfId="0" applyAlignment="1">
      <alignment horizontal="left" wrapText="1"/>
    </xf>
    <xf numFmtId="0" fontId="2" fillId="6" borderId="7"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0" fillId="0" borderId="15" xfId="0" applyBorder="1" applyAlignment="1">
      <alignment horizontal="lef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5" xfId="0" applyBorder="1"/>
    <xf numFmtId="0" fontId="0" fillId="0" borderId="0" xfId="0" applyAlignment="1">
      <alignment horizontal="left" vertical="center" indent="4"/>
    </xf>
    <xf numFmtId="9" fontId="10" fillId="0" borderId="0" xfId="0" applyNumberFormat="1" applyFont="1" applyAlignment="1">
      <alignment vertical="top"/>
    </xf>
    <xf numFmtId="0" fontId="0" fillId="0" borderId="15" xfId="0" applyBorder="1" applyAlignment="1">
      <alignment horizontal="center"/>
    </xf>
    <xf numFmtId="0" fontId="1" fillId="0" borderId="15" xfId="0" applyFont="1" applyBorder="1" applyAlignment="1">
      <alignment horizontal="center" wrapText="1"/>
    </xf>
    <xf numFmtId="0" fontId="1" fillId="0" borderId="15" xfId="0" quotePrefix="1" applyFont="1" applyBorder="1" applyAlignment="1">
      <alignment horizontal="center" wrapText="1"/>
    </xf>
    <xf numFmtId="0" fontId="0" fillId="7" borderId="6" xfId="0" applyFill="1" applyBorder="1" applyProtection="1">
      <protection locked="0"/>
    </xf>
    <xf numFmtId="0" fontId="10"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22" xfId="0" applyFill="1" applyBorder="1"/>
    <xf numFmtId="0" fontId="0" fillId="0" borderId="0" xfId="0" applyFont="1" applyFill="1"/>
    <xf numFmtId="0" fontId="0" fillId="0" borderId="0" xfId="0" applyFill="1" applyAlignment="1">
      <alignment horizontal="left" vertical="top"/>
    </xf>
    <xf numFmtId="0" fontId="2" fillId="0" borderId="15" xfId="0" applyFont="1" applyFill="1" applyBorder="1" applyAlignment="1">
      <alignment horizontal="left" wrapText="1"/>
    </xf>
    <xf numFmtId="0" fontId="0" fillId="0" borderId="15" xfId="0" applyFill="1" applyBorder="1" applyAlignment="1">
      <alignment horizontal="center"/>
    </xf>
    <xf numFmtId="0" fontId="2" fillId="0" borderId="5" xfId="0" applyFont="1" applyFill="1" applyBorder="1"/>
    <xf numFmtId="0" fontId="0" fillId="0" borderId="15" xfId="0" applyFill="1" applyBorder="1" applyAlignment="1">
      <alignment horizontal="left" wrapText="1"/>
    </xf>
    <xf numFmtId="0" fontId="0" fillId="0" borderId="15" xfId="0" applyFill="1" applyBorder="1" applyAlignment="1">
      <alignment horizontal="left" vertical="top" wrapText="1"/>
    </xf>
    <xf numFmtId="0" fontId="0" fillId="0" borderId="15" xfId="0" applyFill="1" applyBorder="1" applyAlignment="1">
      <alignment horizontal="left"/>
    </xf>
    <xf numFmtId="0" fontId="0" fillId="0" borderId="15" xfId="0" applyFill="1" applyBorder="1"/>
    <xf numFmtId="0" fontId="0" fillId="0" borderId="5" xfId="0" applyFill="1" applyBorder="1"/>
    <xf numFmtId="9" fontId="10" fillId="0" borderId="0" xfId="0" applyNumberFormat="1" applyFont="1" applyAlignment="1">
      <alignment vertical="center"/>
    </xf>
    <xf numFmtId="0" fontId="2" fillId="0" borderId="0" xfId="0" applyFont="1" applyFill="1" applyAlignment="1">
      <alignment vertical="top"/>
    </xf>
    <xf numFmtId="0" fontId="0" fillId="0" borderId="0" xfId="0" applyFill="1" applyAlignment="1">
      <alignment horizontal="left"/>
    </xf>
    <xf numFmtId="0" fontId="0" fillId="0" borderId="11" xfId="0" applyFill="1" applyBorder="1" applyAlignment="1">
      <alignment wrapText="1"/>
    </xf>
    <xf numFmtId="0" fontId="0" fillId="0" borderId="11" xfId="0" applyFill="1" applyBorder="1" applyAlignment="1">
      <alignment horizontal="left" wrapText="1"/>
    </xf>
    <xf numFmtId="0" fontId="0" fillId="0" borderId="3" xfId="0"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2" borderId="7" xfId="0" applyFill="1" applyBorder="1" applyAlignment="1">
      <alignment horizontal="left"/>
    </xf>
    <xf numFmtId="0" fontId="0" fillId="2" borderId="1" xfId="0" applyFill="1" applyBorder="1" applyAlignment="1">
      <alignment horizontal="right"/>
    </xf>
    <xf numFmtId="0" fontId="2" fillId="0" borderId="0" xfId="0" applyFont="1" applyAlignment="1">
      <alignment vertical="top" wrapText="1"/>
    </xf>
    <xf numFmtId="0" fontId="2" fillId="0" borderId="15" xfId="0" applyFont="1" applyBorder="1" applyAlignment="1" applyProtection="1">
      <alignment vertical="top" wrapText="1"/>
      <protection locked="0"/>
    </xf>
    <xf numFmtId="0" fontId="2" fillId="0" borderId="25" xfId="0" applyFont="1" applyBorder="1" applyAlignment="1">
      <alignment vertical="top" wrapText="1"/>
    </xf>
    <xf numFmtId="0" fontId="0" fillId="5" borderId="0" xfId="0" applyFill="1" applyProtection="1">
      <protection locked="0"/>
    </xf>
    <xf numFmtId="0" fontId="2" fillId="0" borderId="1" xfId="0" applyFont="1" applyBorder="1" applyAlignment="1" applyProtection="1">
      <alignment vertical="top" wrapText="1"/>
      <protection locked="0"/>
    </xf>
    <xf numFmtId="0" fontId="8" fillId="0" borderId="0" xfId="0" applyFont="1"/>
    <xf numFmtId="0" fontId="2" fillId="0" borderId="25" xfId="0" applyFont="1" applyBorder="1" applyAlignment="1" applyProtection="1">
      <alignment horizontal="left" vertical="top" wrapText="1"/>
      <protection locked="0"/>
    </xf>
    <xf numFmtId="0" fontId="2" fillId="0" borderId="0" xfId="0" applyFont="1" applyAlignment="1">
      <alignment horizontal="left" vertical="top" wrapText="1"/>
    </xf>
    <xf numFmtId="0" fontId="2" fillId="0" borderId="25" xfId="0" applyFont="1" applyBorder="1" applyAlignment="1">
      <alignment horizontal="left" vertical="top" wrapText="1"/>
    </xf>
    <xf numFmtId="0" fontId="3" fillId="0" borderId="0" xfId="0" applyFont="1" applyAlignment="1">
      <alignment vertical="center"/>
    </xf>
    <xf numFmtId="0" fontId="0" fillId="0" borderId="25" xfId="0" applyBorder="1" applyProtection="1">
      <protection locked="0"/>
    </xf>
    <xf numFmtId="0" fontId="4" fillId="0" borderId="0" xfId="0" applyFont="1" applyAlignment="1">
      <alignment vertical="center"/>
    </xf>
    <xf numFmtId="0" fontId="2" fillId="0" borderId="25" xfId="0" applyFont="1" applyBorder="1" applyAlignment="1">
      <alignment horizontal="center" vertical="center" wrapText="1"/>
    </xf>
    <xf numFmtId="9" fontId="0" fillId="0" borderId="0" xfId="0" applyNumberFormat="1" applyAlignment="1">
      <alignment vertical="top"/>
    </xf>
    <xf numFmtId="9" fontId="0" fillId="2" borderId="11" xfId="0" applyNumberFormat="1" applyFill="1" applyBorder="1" applyAlignment="1">
      <alignment horizontal="right"/>
    </xf>
    <xf numFmtId="9" fontId="0" fillId="0" borderId="25" xfId="0" applyNumberFormat="1" applyBorder="1" applyAlignment="1">
      <alignment horizontal="right"/>
    </xf>
    <xf numFmtId="9" fontId="2" fillId="0" borderId="25" xfId="0" applyNumberFormat="1" applyFont="1" applyBorder="1" applyAlignment="1">
      <alignment horizontal="right"/>
    </xf>
    <xf numFmtId="0" fontId="2" fillId="0" borderId="0" xfId="0" applyFont="1" applyAlignment="1">
      <alignment horizontal="center" vertical="center" wrapText="1"/>
    </xf>
    <xf numFmtId="0" fontId="6" fillId="0" borderId="0" xfId="0" applyFont="1" applyAlignment="1">
      <alignment horizontal="right" vertical="center" wrapText="1"/>
    </xf>
    <xf numFmtId="0" fontId="6" fillId="0" borderId="25" xfId="0" applyFont="1" applyBorder="1" applyAlignment="1">
      <alignment horizontal="right" vertical="center" wrapText="1"/>
    </xf>
    <xf numFmtId="0" fontId="6" fillId="0" borderId="0" xfId="0" applyFont="1" applyAlignment="1">
      <alignment horizontal="right" vertical="center"/>
    </xf>
    <xf numFmtId="3" fontId="2" fillId="0" borderId="25"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5" xfId="0" applyNumberFormat="1" applyBorder="1" applyAlignment="1">
      <alignment horizontal="center" vertical="center"/>
    </xf>
    <xf numFmtId="0" fontId="0" fillId="0" borderId="25" xfId="0" applyBorder="1" applyAlignment="1">
      <alignment horizontal="right"/>
    </xf>
    <xf numFmtId="0" fontId="2" fillId="4" borderId="0" xfId="0" applyFont="1" applyFill="1" applyAlignment="1">
      <alignment horizontal="left" vertical="center"/>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5"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5" xfId="0" applyNumberFormat="1" applyBorder="1" applyAlignment="1" applyProtection="1">
      <alignment horizontal="right"/>
      <protection locked="0"/>
    </xf>
    <xf numFmtId="0" fontId="2" fillId="2" borderId="0" xfId="0" applyFont="1" applyFill="1"/>
    <xf numFmtId="3" fontId="2" fillId="0" borderId="25"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0" fontId="0" fillId="2" borderId="0" xfId="0" applyFill="1" applyAlignment="1">
      <alignment horizontal="right"/>
    </xf>
    <xf numFmtId="0" fontId="0" fillId="2" borderId="17" xfId="0" applyFill="1" applyBorder="1"/>
    <xf numFmtId="9" fontId="0" fillId="2" borderId="11" xfId="1" applyFont="1" applyFill="1" applyBorder="1" applyAlignment="1">
      <alignment horizontal="right"/>
    </xf>
    <xf numFmtId="9" fontId="0" fillId="0" borderId="25" xfId="1" applyFont="1" applyFill="1" applyBorder="1" applyAlignment="1">
      <alignment horizontal="right"/>
    </xf>
    <xf numFmtId="3" fontId="2" fillId="0" borderId="11" xfId="0" applyNumberFormat="1" applyFont="1" applyBorder="1" applyAlignment="1" applyProtection="1">
      <alignment horizontal="right"/>
      <protection locked="0"/>
    </xf>
    <xf numFmtId="3" fontId="2" fillId="0" borderId="25"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10" fontId="0" fillId="2" borderId="1" xfId="0" applyNumberFormat="1" applyFill="1" applyBorder="1" applyAlignment="1">
      <alignment horizontal="right"/>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5" xfId="0" applyNumberFormat="1" applyBorder="1" applyAlignment="1">
      <alignment horizontal="right"/>
    </xf>
    <xf numFmtId="1" fontId="0" fillId="0" borderId="0" xfId="0" applyNumberFormat="1" applyAlignment="1">
      <alignment horizontal="right"/>
    </xf>
    <xf numFmtId="0" fontId="0" fillId="0" borderId="25"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5" xfId="0" applyBorder="1" applyAlignment="1" applyProtection="1">
      <alignment horizontal="right"/>
      <protection locked="0"/>
    </xf>
    <xf numFmtId="0" fontId="2" fillId="3" borderId="13" xfId="0" applyFont="1" applyFill="1" applyBorder="1" applyAlignment="1" applyProtection="1">
      <alignment vertical="center"/>
      <protection locked="0"/>
    </xf>
    <xf numFmtId="0" fontId="0" fillId="3" borderId="1" xfId="0" applyFill="1" applyBorder="1"/>
    <xf numFmtId="6" fontId="2" fillId="3" borderId="15" xfId="0" applyNumberFormat="1" applyFont="1" applyFill="1" applyBorder="1" applyAlignment="1" applyProtection="1">
      <alignment horizontal="center"/>
      <protection locked="0"/>
    </xf>
    <xf numFmtId="6" fontId="2" fillId="3" borderId="20" xfId="0" applyNumberFormat="1" applyFont="1" applyFill="1" applyBorder="1" applyProtection="1">
      <protection locked="0"/>
    </xf>
    <xf numFmtId="3" fontId="0" fillId="0" borderId="15" xfId="0" applyNumberFormat="1" applyBorder="1" applyProtection="1">
      <protection locked="0"/>
    </xf>
    <xf numFmtId="6" fontId="0" fillId="0" borderId="25"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xf numFmtId="3" fontId="2" fillId="0" borderId="11" xfId="0" applyNumberFormat="1" applyFont="1" applyBorder="1"/>
    <xf numFmtId="0" fontId="2" fillId="0" borderId="25" xfId="0" applyFont="1" applyBorder="1"/>
    <xf numFmtId="3" fontId="0" fillId="0" borderId="25" xfId="0" applyNumberFormat="1" applyBorder="1" applyAlignment="1">
      <alignment wrapText="1"/>
    </xf>
    <xf numFmtId="0" fontId="2"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2" fillId="3" borderId="13" xfId="0" applyFont="1" applyFill="1" applyBorder="1" applyAlignment="1">
      <alignment vertical="center"/>
    </xf>
    <xf numFmtId="0" fontId="0" fillId="3" borderId="4" xfId="0" applyFill="1" applyBorder="1" applyAlignment="1">
      <alignment vertical="top" wrapText="1"/>
    </xf>
    <xf numFmtId="6" fontId="2" fillId="3" borderId="14" xfId="0" applyNumberFormat="1" applyFont="1" applyFill="1" applyBorder="1" applyProtection="1">
      <protection locked="0"/>
    </xf>
    <xf numFmtId="0" fontId="0" fillId="3" borderId="6" xfId="0" applyFill="1" applyBorder="1" applyAlignment="1">
      <alignment vertical="center"/>
    </xf>
    <xf numFmtId="6" fontId="2" fillId="3" borderId="10" xfId="0" applyNumberFormat="1" applyFont="1" applyFill="1"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horizontal="center" vertical="top"/>
      <protection locked="0"/>
    </xf>
    <xf numFmtId="0" fontId="2"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3" fontId="2" fillId="2" borderId="15" xfId="0" applyNumberFormat="1" applyFont="1" applyFill="1" applyBorder="1"/>
    <xf numFmtId="0" fontId="0" fillId="3" borderId="1" xfId="0" applyFill="1" applyBorder="1" applyAlignment="1" applyProtection="1">
      <alignment horizontal="left"/>
      <protection locked="0"/>
    </xf>
    <xf numFmtId="6" fontId="2" fillId="3" borderId="11" xfId="0" applyNumberFormat="1" applyFont="1" applyFill="1" applyBorder="1" applyProtection="1">
      <protection locked="0"/>
    </xf>
    <xf numFmtId="1" fontId="2" fillId="2" borderId="15" xfId="0" applyNumberFormat="1" applyFont="1" applyFill="1" applyBorder="1"/>
    <xf numFmtId="0" fontId="0" fillId="3" borderId="1" xfId="0" applyFill="1" applyBorder="1" applyAlignment="1">
      <alignment horizontal="right"/>
    </xf>
    <xf numFmtId="0" fontId="0" fillId="0" borderId="6" xfId="0" applyBorder="1" applyAlignment="1" applyProtection="1">
      <alignment horizontal="left" wrapText="1"/>
      <protection locked="0"/>
    </xf>
    <xf numFmtId="0" fontId="0" fillId="0" borderId="3" xfId="0" applyBorder="1" applyAlignment="1">
      <alignment horizontal="right"/>
    </xf>
    <xf numFmtId="0" fontId="0" fillId="0" borderId="15" xfId="0" applyBorder="1" applyAlignment="1" applyProtection="1">
      <alignment horizontal="right"/>
      <protection locked="0"/>
    </xf>
    <xf numFmtId="0" fontId="0" fillId="0" borderId="26"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0" borderId="5" xfId="0" applyBorder="1" applyAlignment="1" applyProtection="1">
      <alignment vertical="top"/>
      <protection locked="0"/>
    </xf>
    <xf numFmtId="0" fontId="0" fillId="3" borderId="11" xfId="0" applyFill="1" applyBorder="1" applyAlignment="1">
      <alignment horizontal="right"/>
    </xf>
    <xf numFmtId="0" fontId="0" fillId="0" borderId="0" xfId="0" applyBorder="1" applyAlignment="1" applyProtection="1">
      <alignment horizontal="center" vertical="top"/>
      <protection locked="0"/>
    </xf>
    <xf numFmtId="0" fontId="0" fillId="0" borderId="0" xfId="0"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1" xfId="0" applyBorder="1" applyAlignment="1" applyProtection="1">
      <alignment horizontal="left"/>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11" xfId="0" applyBorder="1" applyAlignment="1" applyProtection="1">
      <alignment horizontal="left"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0" fillId="2" borderId="1" xfId="0" applyFill="1" applyBorder="1" applyAlignment="1">
      <alignment horizontal="right"/>
    </xf>
    <xf numFmtId="0" fontId="0" fillId="2" borderId="7" xfId="0" applyFill="1" applyBorder="1" applyAlignment="1">
      <alignment horizontal="left"/>
    </xf>
    <xf numFmtId="0" fontId="0" fillId="2" borderId="1" xfId="0" applyFill="1" applyBorder="1" applyAlignment="1">
      <alignment horizontal="left"/>
    </xf>
    <xf numFmtId="0" fontId="0" fillId="0" borderId="7" xfId="0" applyBorder="1" applyProtection="1">
      <protection locked="0"/>
    </xf>
    <xf numFmtId="0" fontId="0" fillId="0" borderId="11" xfId="0" applyBorder="1" applyProtection="1">
      <protection locked="0"/>
    </xf>
    <xf numFmtId="3" fontId="7" fillId="0" borderId="7" xfId="0" applyNumberFormat="1" applyFont="1" applyBorder="1" applyAlignment="1" applyProtection="1">
      <alignment horizontal="center" vertical="center" wrapText="1"/>
      <protection locked="0"/>
    </xf>
    <xf numFmtId="3" fontId="7" fillId="0" borderId="11" xfId="0" applyNumberFormat="1" applyFont="1" applyBorder="1" applyAlignment="1" applyProtection="1">
      <alignment horizontal="center" vertical="center" wrapText="1"/>
      <protection locked="0"/>
    </xf>
    <xf numFmtId="3" fontId="4" fillId="2" borderId="7"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Alignment="1">
      <alignment horizontal="left" vertical="top" wrapText="1"/>
    </xf>
    <xf numFmtId="49" fontId="1" fillId="3" borderId="21" xfId="0" applyNumberFormat="1" applyFont="1" applyFill="1" applyBorder="1" applyAlignment="1">
      <alignment horizontal="center" vertical="center" wrapText="1"/>
    </xf>
    <xf numFmtId="3" fontId="7" fillId="0" borderId="15" xfId="0" applyNumberFormat="1" applyFont="1" applyBorder="1" applyAlignment="1" applyProtection="1">
      <alignment horizontal="center" vertical="center" wrapText="1"/>
      <protection locked="0"/>
    </xf>
    <xf numFmtId="0" fontId="2" fillId="3" borderId="1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cellXfs>
  <cellStyles count="2">
    <cellStyle name="Normal" xfId="0" builtinId="0"/>
    <cellStyle name="Procent" xfId="1" builtin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2231-6A95-4E87-AD2C-D0AAB4EA378A}">
  <sheetPr codeName="Sheet1">
    <tabColor rgb="FFFFFF00"/>
  </sheetPr>
  <dimension ref="A1:M82"/>
  <sheetViews>
    <sheetView workbookViewId="0">
      <selection activeCell="E26" sqref="E26"/>
    </sheetView>
  </sheetViews>
  <sheetFormatPr defaultColWidth="8.85546875" defaultRowHeight="12.75" x14ac:dyDescent="0.2"/>
  <cols>
    <col min="1" max="1" width="75.85546875" style="58" customWidth="1"/>
    <col min="2" max="2" width="20.85546875" customWidth="1"/>
    <col min="3" max="3" width="1" customWidth="1"/>
    <col min="4" max="4" width="7.140625" customWidth="1"/>
    <col min="5" max="5" width="97.7109375" customWidth="1"/>
  </cols>
  <sheetData>
    <row r="1" spans="1:13" ht="15.75" x14ac:dyDescent="0.25">
      <c r="A1" s="86" t="s">
        <v>186</v>
      </c>
      <c r="C1" s="57"/>
      <c r="E1" s="106" t="s">
        <v>148</v>
      </c>
    </row>
    <row r="2" spans="1:13" ht="53.1" customHeight="1" x14ac:dyDescent="0.2">
      <c r="A2" s="248" t="s">
        <v>170</v>
      </c>
      <c r="B2" s="248"/>
      <c r="C2" s="57"/>
      <c r="E2" s="107"/>
    </row>
    <row r="3" spans="1:13" ht="37.5" customHeight="1" x14ac:dyDescent="0.2">
      <c r="A3" s="108" t="s">
        <v>81</v>
      </c>
      <c r="B3" s="109" t="s">
        <v>145</v>
      </c>
      <c r="C3" s="57"/>
      <c r="E3" s="107" t="s">
        <v>147</v>
      </c>
    </row>
    <row r="4" spans="1:13" ht="12.75" customHeight="1" x14ac:dyDescent="0.2">
      <c r="A4" s="60" t="s">
        <v>83</v>
      </c>
      <c r="B4" s="118"/>
      <c r="C4" s="61"/>
    </row>
    <row r="5" spans="1:13" ht="12.75" customHeight="1" x14ac:dyDescent="0.2">
      <c r="A5" s="110" t="s">
        <v>84</v>
      </c>
      <c r="B5" s="118"/>
      <c r="C5" s="61"/>
      <c r="E5" s="247" t="s">
        <v>187</v>
      </c>
    </row>
    <row r="6" spans="1:13" x14ac:dyDescent="0.2">
      <c r="A6" s="110" t="s">
        <v>85</v>
      </c>
      <c r="B6" s="118"/>
      <c r="C6" s="61"/>
      <c r="E6" s="247"/>
    </row>
    <row r="7" spans="1:13" ht="12.6" customHeight="1" x14ac:dyDescent="0.2">
      <c r="A7" s="110" t="s">
        <v>86</v>
      </c>
      <c r="B7" s="118"/>
      <c r="C7" s="61"/>
      <c r="F7" s="111"/>
      <c r="H7" s="111"/>
      <c r="I7" s="111"/>
      <c r="J7" s="111"/>
      <c r="K7" s="111"/>
      <c r="L7" s="111"/>
      <c r="M7" s="111"/>
    </row>
    <row r="8" spans="1:13" x14ac:dyDescent="0.2">
      <c r="A8" s="110" t="s">
        <v>87</v>
      </c>
      <c r="B8" s="118"/>
      <c r="C8" s="61"/>
      <c r="E8" s="247" t="s">
        <v>146</v>
      </c>
      <c r="F8" s="112"/>
      <c r="H8" s="112"/>
      <c r="I8" s="112"/>
      <c r="J8" s="112"/>
      <c r="K8" s="112"/>
      <c r="L8" s="112"/>
      <c r="M8" s="112"/>
    </row>
    <row r="9" spans="1:13" x14ac:dyDescent="0.2">
      <c r="A9" s="110" t="s">
        <v>96</v>
      </c>
      <c r="B9" s="119"/>
      <c r="C9" s="61"/>
      <c r="E9" s="247"/>
    </row>
    <row r="10" spans="1:13" ht="12.75" customHeight="1" x14ac:dyDescent="0.2">
      <c r="A10" s="110" t="s">
        <v>98</v>
      </c>
      <c r="B10" s="118"/>
      <c r="C10" s="61"/>
      <c r="E10" s="58"/>
      <c r="F10" s="113"/>
      <c r="H10" s="113"/>
      <c r="I10" s="113"/>
      <c r="J10" s="113"/>
      <c r="K10" s="113"/>
      <c r="L10" s="113"/>
      <c r="M10" s="113"/>
    </row>
    <row r="11" spans="1:13" x14ac:dyDescent="0.2">
      <c r="A11" s="114" t="s">
        <v>97</v>
      </c>
      <c r="B11" s="118"/>
      <c r="C11" s="61"/>
      <c r="F11" s="113"/>
      <c r="H11" s="113"/>
      <c r="I11" s="113"/>
      <c r="J11" s="113"/>
      <c r="K11" s="113"/>
      <c r="L11" s="113"/>
      <c r="M11" s="113"/>
    </row>
    <row r="12" spans="1:13" x14ac:dyDescent="0.2">
      <c r="A12" s="110" t="s">
        <v>99</v>
      </c>
      <c r="B12" s="118"/>
      <c r="C12" s="61"/>
    </row>
    <row r="13" spans="1:13" ht="12.75" customHeight="1" x14ac:dyDescent="0.2">
      <c r="A13" s="114" t="s">
        <v>88</v>
      </c>
      <c r="B13" s="118"/>
      <c r="C13" s="61"/>
    </row>
    <row r="14" spans="1:13" x14ac:dyDescent="0.2">
      <c r="A14" s="110" t="s">
        <v>89</v>
      </c>
      <c r="B14" s="118"/>
      <c r="C14" s="61"/>
    </row>
    <row r="15" spans="1:13" x14ac:dyDescent="0.2">
      <c r="A15" s="110" t="s">
        <v>90</v>
      </c>
      <c r="B15" s="118"/>
      <c r="C15" s="61"/>
    </row>
    <row r="16" spans="1:13" x14ac:dyDescent="0.2">
      <c r="A16" s="110" t="s">
        <v>100</v>
      </c>
      <c r="B16" s="118"/>
      <c r="C16" s="61"/>
    </row>
    <row r="17" spans="1:8" x14ac:dyDescent="0.2">
      <c r="A17" s="110" t="s">
        <v>91</v>
      </c>
      <c r="B17" s="118"/>
      <c r="C17" s="61"/>
    </row>
    <row r="18" spans="1:8" x14ac:dyDescent="0.2">
      <c r="A18" s="114"/>
      <c r="B18" s="118"/>
      <c r="C18" s="61"/>
    </row>
    <row r="19" spans="1:8" x14ac:dyDescent="0.2">
      <c r="A19" s="110" t="s">
        <v>92</v>
      </c>
      <c r="B19" s="118"/>
      <c r="C19" s="61"/>
      <c r="H19" s="115"/>
    </row>
    <row r="20" spans="1:8" x14ac:dyDescent="0.2">
      <c r="A20" s="110"/>
      <c r="B20" s="118"/>
      <c r="C20" s="61"/>
      <c r="H20" s="115"/>
    </row>
    <row r="21" spans="1:8" x14ac:dyDescent="0.2">
      <c r="A21" s="110"/>
      <c r="B21" s="118"/>
      <c r="C21" s="61"/>
      <c r="E21" s="116" t="s">
        <v>110</v>
      </c>
      <c r="H21" s="115"/>
    </row>
    <row r="22" spans="1:8" x14ac:dyDescent="0.2">
      <c r="A22" s="110"/>
      <c r="B22" s="118"/>
      <c r="C22" s="61"/>
      <c r="H22" s="115"/>
    </row>
    <row r="23" spans="1:8" s="81" customFormat="1" x14ac:dyDescent="0.2">
      <c r="A23" s="126"/>
      <c r="B23" s="127"/>
      <c r="C23" s="123"/>
    </row>
    <row r="24" spans="1:8" s="81" customFormat="1" x14ac:dyDescent="0.2">
      <c r="A24" s="128" t="s">
        <v>171</v>
      </c>
      <c r="B24" s="127"/>
      <c r="C24" s="123"/>
    </row>
    <row r="25" spans="1:8" s="81" customFormat="1" x14ac:dyDescent="0.2">
      <c r="A25" s="129" t="s">
        <v>172</v>
      </c>
      <c r="B25" s="127"/>
      <c r="C25" s="123"/>
    </row>
    <row r="26" spans="1:8" s="81" customFormat="1" ht="27" customHeight="1" x14ac:dyDescent="0.2">
      <c r="A26" s="130" t="s">
        <v>173</v>
      </c>
      <c r="B26" s="127"/>
      <c r="C26" s="123"/>
    </row>
    <row r="27" spans="1:8" s="81" customFormat="1" x14ac:dyDescent="0.2">
      <c r="A27" s="129" t="s">
        <v>174</v>
      </c>
      <c r="B27" s="127"/>
      <c r="C27" s="123"/>
    </row>
    <row r="28" spans="1:8" s="81" customFormat="1" x14ac:dyDescent="0.2">
      <c r="A28" s="129" t="s">
        <v>175</v>
      </c>
      <c r="B28" s="127"/>
      <c r="C28" s="123"/>
    </row>
    <row r="29" spans="1:8" s="81" customFormat="1" x14ac:dyDescent="0.2">
      <c r="A29" s="129" t="s">
        <v>176</v>
      </c>
      <c r="B29" s="127"/>
      <c r="C29" s="123"/>
    </row>
    <row r="30" spans="1:8" s="81" customFormat="1" x14ac:dyDescent="0.2">
      <c r="A30" s="131" t="s">
        <v>177</v>
      </c>
      <c r="B30" s="127"/>
      <c r="C30" s="123"/>
    </row>
    <row r="31" spans="1:8" s="81" customFormat="1" x14ac:dyDescent="0.2">
      <c r="A31" s="131" t="s">
        <v>178</v>
      </c>
      <c r="B31" s="127"/>
      <c r="C31" s="123"/>
      <c r="E31" s="94" t="s">
        <v>149</v>
      </c>
    </row>
    <row r="32" spans="1:8" s="81" customFormat="1" x14ac:dyDescent="0.2">
      <c r="A32" s="132" t="s">
        <v>179</v>
      </c>
      <c r="B32" s="127"/>
      <c r="C32" s="123"/>
      <c r="E32" s="94" t="s">
        <v>150</v>
      </c>
    </row>
    <row r="33" spans="1:5" s="81" customFormat="1" x14ac:dyDescent="0.2">
      <c r="A33" s="129" t="s">
        <v>180</v>
      </c>
      <c r="B33" s="127"/>
      <c r="C33" s="123"/>
      <c r="E33" s="94" t="s">
        <v>151</v>
      </c>
    </row>
    <row r="34" spans="1:5" s="81" customFormat="1" x14ac:dyDescent="0.2">
      <c r="A34" s="129" t="s">
        <v>100</v>
      </c>
      <c r="B34" s="127"/>
      <c r="C34" s="123"/>
    </row>
    <row r="35" spans="1:5" s="81" customFormat="1" x14ac:dyDescent="0.2">
      <c r="A35" s="133"/>
      <c r="B35" s="127"/>
      <c r="C35" s="123"/>
    </row>
    <row r="36" spans="1:5" s="81" customFormat="1" x14ac:dyDescent="0.2">
      <c r="A36" s="129" t="s">
        <v>92</v>
      </c>
      <c r="B36" s="127"/>
      <c r="C36" s="123"/>
    </row>
    <row r="37" spans="1:5" s="81" customFormat="1" x14ac:dyDescent="0.2">
      <c r="A37" s="129"/>
      <c r="B37" s="127"/>
      <c r="C37" s="123"/>
    </row>
    <row r="38" spans="1:5" x14ac:dyDescent="0.2">
      <c r="A38" s="60"/>
      <c r="B38" s="117"/>
      <c r="C38" s="57"/>
    </row>
    <row r="39" spans="1:5" x14ac:dyDescent="0.2">
      <c r="A39" s="60"/>
      <c r="B39" s="117"/>
      <c r="C39" s="57"/>
    </row>
    <row r="40" spans="1:5" x14ac:dyDescent="0.2">
      <c r="C40" s="57"/>
      <c r="E40" s="58" t="s">
        <v>157</v>
      </c>
    </row>
    <row r="41" spans="1:5" x14ac:dyDescent="0.2">
      <c r="A41" s="41" t="s">
        <v>156</v>
      </c>
      <c r="C41" s="57"/>
      <c r="E41" s="112" t="s">
        <v>158</v>
      </c>
    </row>
    <row r="42" spans="1:5" ht="133.5" customHeight="1" x14ac:dyDescent="0.2">
      <c r="A42" s="249"/>
      <c r="B42" s="250"/>
      <c r="C42" s="57"/>
      <c r="E42" s="134" t="s">
        <v>159</v>
      </c>
    </row>
    <row r="43" spans="1:5" x14ac:dyDescent="0.2">
      <c r="A43" s="247"/>
      <c r="B43" s="247"/>
      <c r="C43" s="57"/>
    </row>
    <row r="44" spans="1:5" ht="8.25" customHeight="1" thickBot="1" x14ac:dyDescent="0.25">
      <c r="A44" s="62"/>
      <c r="B44" s="59"/>
    </row>
    <row r="46" spans="1:5" x14ac:dyDescent="0.2">
      <c r="B46" s="1"/>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sheetData>
  <mergeCells count="5">
    <mergeCell ref="A43:B43"/>
    <mergeCell ref="A2:B2"/>
    <mergeCell ref="E5:E6"/>
    <mergeCell ref="E8:E9"/>
    <mergeCell ref="A42:B42"/>
  </mergeCells>
  <pageMargins left="0.39370078740157483" right="0.39370078740157483" top="0.55118110236220474" bottom="0.35433070866141736" header="0.31496062992125984" footer="0.31496062992125984"/>
  <pageSetup paperSize="9" orientation="portrait" r:id="rId1"/>
  <headerFooter>
    <oddFooter>&amp;CLeverancer&amp;RDel 3, 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132</v>
      </c>
      <c r="B1" t="s">
        <v>133</v>
      </c>
      <c r="C1" t="s">
        <v>134</v>
      </c>
      <c r="J1" t="s">
        <v>136</v>
      </c>
      <c r="K1" t="s">
        <v>135</v>
      </c>
      <c r="L1" t="s">
        <v>81</v>
      </c>
      <c r="M1" t="s">
        <v>82</v>
      </c>
    </row>
    <row r="2" spans="1:13" x14ac:dyDescent="0.2">
      <c r="A2" t="str">
        <f ca="1">IFERROR(VLOOKUP($K2,$J:$M,3,FALSE),"")</f>
        <v/>
      </c>
      <c r="B2" t="str">
        <f ca="1">IFERROR(VLOOKUP($K2,$J:$M,4,FALSE),"")</f>
        <v/>
      </c>
      <c r="C2" t="str">
        <f ca="1">IF(A2&lt;&gt;"",'3. Projektøkonomi 2023'!$B$2,"")</f>
        <v/>
      </c>
      <c r="J2" t="str">
        <f ca="1">IF(M2=0,"",COUNTIF(M$2:M2,"&lt;&gt;0"))</f>
        <v/>
      </c>
      <c r="K2">
        <v>1</v>
      </c>
      <c r="L2" t="str">
        <f ca="1">OFFSET(' 2.9 Leverancer 2023'!$A$3,$K2,0)</f>
        <v xml:space="preserve">Forskning, udvikling, formidling, demonstration, information mm </v>
      </c>
      <c r="M2">
        <f ca="1">OFFSET(' 2.9 Leverancer 2023'!$B$3,$K2,0)</f>
        <v>0</v>
      </c>
    </row>
    <row r="3" spans="1:13" x14ac:dyDescent="0.2">
      <c r="A3" t="str">
        <f t="shared" ref="A3:A66" ca="1" si="0">IFERROR(VLOOKUP($K3,$J:$M,3,FALSE),"")</f>
        <v/>
      </c>
      <c r="B3" t="str">
        <f t="shared" ref="B3:B66" ca="1" si="1">IFERROR(VLOOKUP($K3,$J:$M,4,FALSE),"")</f>
        <v/>
      </c>
      <c r="C3" t="str">
        <f ca="1">IF(A3&lt;&gt;"",'3. Projektøkonomi 2023'!$B$2,"")</f>
        <v/>
      </c>
      <c r="J3" t="str">
        <f ca="1">IF(M3=0,"",COUNTIF(M$2:M3,"&lt;&gt;0"))</f>
        <v/>
      </c>
      <c r="K3">
        <f t="shared" ref="K3:K66" si="2">K2+1</f>
        <v>2</v>
      </c>
      <c r="L3" t="str">
        <f ca="1">OFFSET(' 2.9 Leverancer 2023'!$A$3,$K3,0)</f>
        <v>Nye koncepter / strategier / processer / praksisser o.l.</v>
      </c>
      <c r="M3">
        <f ca="1">OFFSET(' 2.9 Leverancer 2023'!$B$3,$K3,0)</f>
        <v>0</v>
      </c>
    </row>
    <row r="4" spans="1:13" x14ac:dyDescent="0.2">
      <c r="A4" t="str">
        <f t="shared" ca="1" si="0"/>
        <v/>
      </c>
      <c r="B4" t="str">
        <f t="shared" ca="1" si="1"/>
        <v/>
      </c>
      <c r="C4" t="str">
        <f ca="1">IF(A4&lt;&gt;"",'3. Projektøkonomi 2023'!$B$2,"")</f>
        <v/>
      </c>
      <c r="J4" t="str">
        <f ca="1">IF(M4=0,"",COUNTIF(M$2:M4,"&lt;&gt;0"))</f>
        <v/>
      </c>
      <c r="K4">
        <f t="shared" si="2"/>
        <v>3</v>
      </c>
      <c r="L4" t="str">
        <f ca="1">OFFSET(' 2.9 Leverancer 2023'!$A$3,$K4,0)</f>
        <v>Større udredninger / analyser / rapporter o.l.</v>
      </c>
      <c r="M4">
        <f ca="1">OFFSET(' 2.9 Leverancer 2023'!$B$3,$K4,0)</f>
        <v>0</v>
      </c>
    </row>
    <row r="5" spans="1:13" x14ac:dyDescent="0.2">
      <c r="A5" t="str">
        <f t="shared" ca="1" si="0"/>
        <v/>
      </c>
      <c r="B5" t="str">
        <f t="shared" ca="1" si="1"/>
        <v/>
      </c>
      <c r="C5" t="str">
        <f ca="1">IF(A5&lt;&gt;"",'3. Projektøkonomi 2023'!$B$2,"")</f>
        <v/>
      </c>
      <c r="J5" t="str">
        <f ca="1">IF(M5=0,"",COUNTIF(M$2:M5,"&lt;&gt;0"))</f>
        <v/>
      </c>
      <c r="K5">
        <f t="shared" si="2"/>
        <v>4</v>
      </c>
      <c r="L5" t="str">
        <f ca="1">OFFSET(' 2.9 Leverancer 2023'!$A$3,$K5,0)</f>
        <v>Mindre udredninger / analyser / notater o.l.</v>
      </c>
      <c r="M5">
        <f ca="1">OFFSET(' 2.9 Leverancer 2023'!$B$3,$K5,0)</f>
        <v>0</v>
      </c>
    </row>
    <row r="6" spans="1:13" x14ac:dyDescent="0.2">
      <c r="A6" t="str">
        <f t="shared" ca="1" si="0"/>
        <v/>
      </c>
      <c r="B6" t="str">
        <f t="shared" ca="1" si="1"/>
        <v/>
      </c>
      <c r="C6" t="str">
        <f ca="1">IF(A6&lt;&gt;"",'3. Projektøkonomi 2023'!$B$2,"")</f>
        <v/>
      </c>
      <c r="J6" t="str">
        <f ca="1">IF(M6=0,"",COUNTIF(M$2:M6,"&lt;&gt;0"))</f>
        <v/>
      </c>
      <c r="K6">
        <f t="shared" si="2"/>
        <v>5</v>
      </c>
      <c r="L6" t="str">
        <f ca="1">OFFSET(' 2.9 Leverancer 2023'!$A$3,$K6,0)</f>
        <v>Udvikling af beslutningsstøtteværktøj / analyserværktøjer o.l.</v>
      </c>
      <c r="M6">
        <f ca="1">OFFSET(' 2.9 Leverancer 2023'!$B$3,$K6,0)</f>
        <v>0</v>
      </c>
    </row>
    <row r="7" spans="1:13" x14ac:dyDescent="0.2">
      <c r="A7" t="str">
        <f t="shared" ca="1" si="0"/>
        <v/>
      </c>
      <c r="B7" t="str">
        <f t="shared" ca="1" si="1"/>
        <v/>
      </c>
      <c r="C7" t="str">
        <f ca="1">IF(A7&lt;&gt;"",'3. Projektøkonomi 2023'!$B$2,"")</f>
        <v/>
      </c>
      <c r="J7" t="str">
        <f ca="1">IF(M7=0,"",COUNTIF(M$2:M7,"&lt;&gt;0"))</f>
        <v/>
      </c>
      <c r="K7">
        <f t="shared" si="2"/>
        <v>6</v>
      </c>
      <c r="L7" t="str">
        <f ca="1">OFFSET(' 2.9 Leverancer 2023'!$A$3,$K7,0)</f>
        <v>Vejledninger / faktaark / tekniske manualer o.l.</v>
      </c>
      <c r="M7">
        <f ca="1">OFFSET(' 2.9 Leverancer 2023'!$B$3,$K7,0)</f>
        <v>0</v>
      </c>
    </row>
    <row r="8" spans="1:13" x14ac:dyDescent="0.2">
      <c r="A8" t="str">
        <f t="shared" ca="1" si="0"/>
        <v/>
      </c>
      <c r="B8" t="str">
        <f t="shared" ca="1" si="1"/>
        <v/>
      </c>
      <c r="C8" t="str">
        <f ca="1">IF(A8&lt;&gt;"",'3. Projektøkonomi 2023'!$B$2,"")</f>
        <v/>
      </c>
      <c r="J8" t="str">
        <f ca="1">IF(M8=0,"",COUNTIF(M$2:M8,"&lt;&gt;0"))</f>
        <v/>
      </c>
      <c r="K8">
        <f t="shared" si="2"/>
        <v>7</v>
      </c>
      <c r="L8" t="str">
        <f ca="1">OFFSET(' 2.9 Leverancer 2023'!$A$3,$K8,0)</f>
        <v>Artikler i fagtidsskrifter / fagspecifikke aviser / faglige websider o.l.</v>
      </c>
      <c r="M8">
        <f ca="1">OFFSET(' 2.9 Leverancer 2023'!$B$3,$K8,0)</f>
        <v>0</v>
      </c>
    </row>
    <row r="9" spans="1:13" x14ac:dyDescent="0.2">
      <c r="A9" t="str">
        <f t="shared" ca="1" si="0"/>
        <v/>
      </c>
      <c r="B9" t="str">
        <f t="shared" ca="1" si="1"/>
        <v/>
      </c>
      <c r="C9" t="str">
        <f ca="1">IF(A9&lt;&gt;"",'3. Projektøkonomi 2023'!$B$2,"")</f>
        <v/>
      </c>
      <c r="J9" t="str">
        <f ca="1">IF(M9=0,"",COUNTIF(M$2:M9,"&lt;&gt;0"))</f>
        <v/>
      </c>
      <c r="K9">
        <f t="shared" si="2"/>
        <v>8</v>
      </c>
      <c r="L9" t="str">
        <f ca="1">OFFSET(' 2.9 Leverancer 2023'!$A$3,$K9,0)</f>
        <v>Præsentation / formidling af viden i form af indlæg på workshop, møder og konferencer o.l.</v>
      </c>
      <c r="M9">
        <f ca="1">OFFSET(' 2.9 Leverancer 2023'!$B$3,$K9,0)</f>
        <v>0</v>
      </c>
    </row>
    <row r="10" spans="1:13" x14ac:dyDescent="0.2">
      <c r="A10" t="str">
        <f t="shared" ca="1" si="0"/>
        <v/>
      </c>
      <c r="B10" t="str">
        <f t="shared" ca="1" si="1"/>
        <v/>
      </c>
      <c r="C10" t="str">
        <f ca="1">IF(A10&lt;&gt;"",'3. Projektøkonomi 2023'!$B$2,"")</f>
        <v/>
      </c>
      <c r="J10" t="str">
        <f ca="1">IF(M10=0,"",COUNTIF(M$2:M10,"&lt;&gt;0"))</f>
        <v/>
      </c>
      <c r="K10">
        <f t="shared" si="2"/>
        <v>9</v>
      </c>
      <c r="L10" t="str">
        <f ca="1">OFFSET(' 2.9 Leverancer 2023'!$A$3,$K10,0)</f>
        <v>Formidling / demonstrationsaktiviteter i fx mark og stald</v>
      </c>
      <c r="M10">
        <f ca="1">OFFSET(' 2.9 Leverancer 2023'!$B$3,$K10,0)</f>
        <v>0</v>
      </c>
    </row>
    <row r="11" spans="1:13" x14ac:dyDescent="0.2">
      <c r="A11" t="str">
        <f t="shared" ca="1" si="0"/>
        <v/>
      </c>
      <c r="B11" t="str">
        <f t="shared" ca="1" si="1"/>
        <v/>
      </c>
      <c r="C11" t="str">
        <f ca="1">IF(A11&lt;&gt;"",'3. Projektøkonomi 2023'!$B$2,"")</f>
        <v/>
      </c>
      <c r="J11" t="str">
        <f ca="1">IF(M11=0,"",COUNTIF(M$2:M11,"&lt;&gt;0"))</f>
        <v/>
      </c>
      <c r="K11">
        <f t="shared" si="2"/>
        <v>10</v>
      </c>
      <c r="L11" t="str">
        <f ca="1">OFFSET(' 2.9 Leverancer 2023'!$A$3,$K11,0)</f>
        <v>Gennemførelse af produktest / farmtest o.l. som beslutningsstøtte i primærproduktionen</v>
      </c>
      <c r="M11">
        <f ca="1">OFFSET(' 2.9 Leverancer 2023'!$B$3,$K11,0)</f>
        <v>0</v>
      </c>
    </row>
    <row r="12" spans="1:13" x14ac:dyDescent="0.2">
      <c r="A12" t="str">
        <f t="shared" ca="1" si="0"/>
        <v/>
      </c>
      <c r="B12" t="str">
        <f t="shared" ca="1" si="1"/>
        <v/>
      </c>
      <c r="C12" t="str">
        <f ca="1">IF(A12&lt;&gt;"",'3. Projektøkonomi 2023'!$B$2,"")</f>
        <v/>
      </c>
      <c r="J12" t="str">
        <f ca="1">IF(M12=0,"",COUNTIF(M$2:M12,"&lt;&gt;0"))</f>
        <v/>
      </c>
      <c r="K12">
        <f t="shared" si="2"/>
        <v>11</v>
      </c>
      <c r="L12" t="str">
        <f ca="1">OFFSET(' 2.9 Leverancer 2023'!$A$3,$K12,0)</f>
        <v>Åbenthusarrangementer / workshops / informationsmøder o.l.</v>
      </c>
      <c r="M12">
        <f ca="1">OFFSET(' 2.9 Leverancer 2023'!$B$3,$K12,0)</f>
        <v>0</v>
      </c>
    </row>
    <row r="13" spans="1:13" x14ac:dyDescent="0.2">
      <c r="A13" t="str">
        <f t="shared" ca="1" si="0"/>
        <v/>
      </c>
      <c r="B13" t="str">
        <f t="shared" ca="1" si="1"/>
        <v/>
      </c>
      <c r="C13" t="str">
        <f ca="1">IF(A13&lt;&gt;"",'3. Projektøkonomi 2023'!$B$2,"")</f>
        <v/>
      </c>
      <c r="J13" t="str">
        <f ca="1">IF(M13=0,"",COUNTIF(M$2:M13,"&lt;&gt;0"))</f>
        <v/>
      </c>
      <c r="K13">
        <f t="shared" si="2"/>
        <v>12</v>
      </c>
      <c r="L13" t="str">
        <f ca="1">OFFSET(' 2.9 Leverancer 2023'!$A$3,$K13,0)</f>
        <v>Nyhedsbreve</v>
      </c>
      <c r="M13">
        <f ca="1">OFFSET(' 2.9 Leverancer 2023'!$B$3,$K13,0)</f>
        <v>0</v>
      </c>
    </row>
    <row r="14" spans="1:13" x14ac:dyDescent="0.2">
      <c r="A14" t="str">
        <f t="shared" ca="1" si="0"/>
        <v/>
      </c>
      <c r="B14" t="str">
        <f t="shared" ca="1" si="1"/>
        <v/>
      </c>
      <c r="C14" t="str">
        <f ca="1">IF(A14&lt;&gt;"",'3. Projektøkonomi 2023'!$B$2,"")</f>
        <v/>
      </c>
      <c r="J14" t="str">
        <f ca="1">IF(M14=0,"",COUNTIF(M$2:M14,"&lt;&gt;0"))</f>
        <v/>
      </c>
      <c r="K14">
        <f t="shared" si="2"/>
        <v>13</v>
      </c>
      <c r="L14" t="str">
        <f ca="1">OFFSET(' 2.9 Leverancer 2023'!$A$3,$K14,0)</f>
        <v>Formidling via film / video / podcast / apps / sociale medier o.l.</v>
      </c>
      <c r="M14">
        <f ca="1">OFFSET(' 2.9 Leverancer 2023'!$B$3,$K14,0)</f>
        <v>0</v>
      </c>
    </row>
    <row r="15" spans="1:13" x14ac:dyDescent="0.2">
      <c r="A15" t="str">
        <f t="shared" ca="1" si="0"/>
        <v/>
      </c>
      <c r="B15" t="str">
        <f t="shared" ca="1" si="1"/>
        <v/>
      </c>
      <c r="C15" t="str">
        <f ca="1">IF(A15&lt;&gt;"",'3. Projektøkonomi 2023'!$B$2,"")</f>
        <v/>
      </c>
      <c r="J15" t="str">
        <f ca="1">IF(M15=0,"",COUNTIF(M$2:M15,"&lt;&gt;0"))</f>
        <v/>
      </c>
      <c r="K15">
        <f t="shared" si="2"/>
        <v>14</v>
      </c>
      <c r="L15" t="str">
        <f ca="1">OFFSET(' 2.9 Leverancer 2023'!$A$3,$K15,0)</f>
        <v>Gennemførelse af kontroller, herunder sundhedskontroller i primærproduktionen</v>
      </c>
      <c r="M15">
        <f ca="1">OFFSET(' 2.9 Leverancer 2023'!$B$3,$K15,0)</f>
        <v>0</v>
      </c>
    </row>
    <row r="16" spans="1:13" x14ac:dyDescent="0.2">
      <c r="A16" t="str">
        <f t="shared" ca="1" si="0"/>
        <v/>
      </c>
      <c r="B16" t="str">
        <f t="shared" ca="1" si="1"/>
        <v/>
      </c>
      <c r="C16" t="str">
        <f ca="1">IF(A16&lt;&gt;"",'3. Projektøkonomi 2023'!$B$2,"")</f>
        <v/>
      </c>
      <c r="J16" t="str">
        <f ca="1">IF(M16=0,"",COUNTIF(M$2:M16,"&lt;&gt;0"))</f>
        <v/>
      </c>
      <c r="K16">
        <f t="shared" si="2"/>
        <v>15</v>
      </c>
      <c r="L16">
        <f ca="1">OFFSET(' 2.9 Leverancer 2023'!$A$3,$K16,0)</f>
        <v>0</v>
      </c>
      <c r="M16">
        <f ca="1">OFFSET(' 2.9 Leverancer 2023'!$B$3,$K16,0)</f>
        <v>0</v>
      </c>
    </row>
    <row r="17" spans="1:13" x14ac:dyDescent="0.2">
      <c r="A17" t="str">
        <f t="shared" ca="1" si="0"/>
        <v/>
      </c>
      <c r="B17" t="str">
        <f t="shared" ca="1" si="1"/>
        <v/>
      </c>
      <c r="C17" t="str">
        <f ca="1">IF(A17&lt;&gt;"",'3. Projektøkonomi 2023'!$B$2,"")</f>
        <v/>
      </c>
      <c r="J17" t="str">
        <f ca="1">IF(M17=0,"",COUNTIF(M$2:M17,"&lt;&gt;0"))</f>
        <v/>
      </c>
      <c r="K17">
        <f t="shared" si="2"/>
        <v>16</v>
      </c>
      <c r="L17" t="str">
        <f ca="1">OFFSET(' 2.9 Leverancer 2023'!$A$3,$K17,0)</f>
        <v xml:space="preserve">Andre: </v>
      </c>
      <c r="M17">
        <f ca="1">OFFSET(' 2.9 Leverancer 2023'!$B$3,$K17,0)</f>
        <v>0</v>
      </c>
    </row>
    <row r="18" spans="1:13" x14ac:dyDescent="0.2">
      <c r="A18" t="str">
        <f t="shared" ca="1" si="0"/>
        <v/>
      </c>
      <c r="B18" t="str">
        <f t="shared" ca="1" si="1"/>
        <v/>
      </c>
      <c r="C18" t="str">
        <f ca="1">IF(A18&lt;&gt;"",'3. Projektøkonomi 2023'!$B$2,"")</f>
        <v/>
      </c>
      <c r="J18" t="str">
        <f ca="1">IF(M18=0,"",COUNTIF(M$2:M18,"&lt;&gt;0"))</f>
        <v/>
      </c>
      <c r="K18">
        <f t="shared" si="2"/>
        <v>17</v>
      </c>
      <c r="L18">
        <f ca="1">OFFSET(' 2.9 Leverancer 2023'!$A$3,$K18,0)</f>
        <v>0</v>
      </c>
      <c r="M18">
        <f ca="1">OFFSET(' 2.9 Leverancer 2023'!$B$3,$K18,0)</f>
        <v>0</v>
      </c>
    </row>
    <row r="19" spans="1:13" x14ac:dyDescent="0.2">
      <c r="A19" t="str">
        <f t="shared" ca="1" si="0"/>
        <v/>
      </c>
      <c r="B19" t="str">
        <f t="shared" ca="1" si="1"/>
        <v/>
      </c>
      <c r="C19" t="str">
        <f ca="1">IF(A19&lt;&gt;"",'3. Projektøkonomi 2023'!$B$2,"")</f>
        <v/>
      </c>
      <c r="J19" t="str">
        <f ca="1">IF(M19=0,"",COUNTIF(M$2:M19,"&lt;&gt;0"))</f>
        <v/>
      </c>
      <c r="K19">
        <f t="shared" si="2"/>
        <v>18</v>
      </c>
      <c r="L19">
        <f ca="1">OFFSET(' 2.9 Leverancer 2023'!$A$3,$K19,0)</f>
        <v>0</v>
      </c>
      <c r="M19">
        <f ca="1">OFFSET(' 2.9 Leverancer 2023'!$B$3,$K19,0)</f>
        <v>0</v>
      </c>
    </row>
    <row r="20" spans="1:13" x14ac:dyDescent="0.2">
      <c r="A20" t="str">
        <f t="shared" ca="1" si="0"/>
        <v/>
      </c>
      <c r="B20" t="str">
        <f t="shared" ca="1" si="1"/>
        <v/>
      </c>
      <c r="C20" t="str">
        <f ca="1">IF(A20&lt;&gt;"",'3. Projektøkonomi 2023'!$B$2,"")</f>
        <v/>
      </c>
      <c r="J20" t="str">
        <f ca="1">IF(M20=0,"",COUNTIF(M$2:M20,"&lt;&gt;0"))</f>
        <v/>
      </c>
      <c r="K20">
        <f t="shared" si="2"/>
        <v>19</v>
      </c>
      <c r="L20">
        <f ca="1">OFFSET(' 2.9 Leverancer 2023'!$A$3,$K20,0)</f>
        <v>0</v>
      </c>
      <c r="M20">
        <f ca="1">OFFSET(' 2.9 Leverancer 2023'!$B$3,$K20,0)</f>
        <v>0</v>
      </c>
    </row>
    <row r="21" spans="1:13" x14ac:dyDescent="0.2">
      <c r="A21" t="str">
        <f t="shared" ca="1" si="0"/>
        <v/>
      </c>
      <c r="B21" t="str">
        <f t="shared" ca="1" si="1"/>
        <v/>
      </c>
      <c r="C21" t="str">
        <f ca="1">IF(A21&lt;&gt;"",'3. Projektøkonomi 2023'!$B$2,"")</f>
        <v/>
      </c>
      <c r="J21" t="str">
        <f ca="1">IF(M21=0,"",COUNTIF(M$2:M21,"&lt;&gt;0"))</f>
        <v/>
      </c>
      <c r="K21">
        <f t="shared" si="2"/>
        <v>20</v>
      </c>
      <c r="L21">
        <f ca="1">OFFSET(' 2.9 Leverancer 2023'!$A$3,$K21,0)</f>
        <v>0</v>
      </c>
      <c r="M21">
        <f ca="1">OFFSET(' 2.9 Leverancer 2023'!$B$3,$K21,0)</f>
        <v>0</v>
      </c>
    </row>
    <row r="22" spans="1:13" x14ac:dyDescent="0.2">
      <c r="A22" t="str">
        <f t="shared" ca="1" si="0"/>
        <v/>
      </c>
      <c r="B22" t="str">
        <f t="shared" ca="1" si="1"/>
        <v/>
      </c>
      <c r="C22" t="str">
        <f ca="1">IF(A22&lt;&gt;"",'3. Projektøkonomi 2023'!$B$2,"")</f>
        <v/>
      </c>
      <c r="J22" t="str">
        <f ca="1">IF(M22=0,"",COUNTIF(M$2:M22,"&lt;&gt;0"))</f>
        <v/>
      </c>
      <c r="K22">
        <f t="shared" si="2"/>
        <v>21</v>
      </c>
      <c r="L22" t="str">
        <f ca="1">OFFSET(' 2.9 Leverancer 2023'!$A$3,$K22,0)</f>
        <v>Afsætningsfremme</v>
      </c>
      <c r="M22">
        <f ca="1">OFFSET(' 2.9 Leverancer 2023'!$B$3,$K22,0)</f>
        <v>0</v>
      </c>
    </row>
    <row r="23" spans="1:13" x14ac:dyDescent="0.2">
      <c r="A23" t="str">
        <f t="shared" ca="1" si="0"/>
        <v/>
      </c>
      <c r="B23" t="str">
        <f t="shared" ca="1" si="1"/>
        <v/>
      </c>
      <c r="C23" t="str">
        <f ca="1">IF(A23&lt;&gt;"",'3. Projektøkonomi 2023'!$B$2,"")</f>
        <v/>
      </c>
      <c r="J23" t="str">
        <f ca="1">IF(M23=0,"",COUNTIF(M$2:M23,"&lt;&gt;0"))</f>
        <v/>
      </c>
      <c r="K23">
        <f t="shared" si="2"/>
        <v>22</v>
      </c>
      <c r="L23" t="str">
        <f ca="1">OFFSET(' 2.9 Leverancer 2023'!$A$3,$K23,0)</f>
        <v>Præsentation af primærproduktion for forbrugerne</v>
      </c>
      <c r="M23">
        <f ca="1">OFFSET(' 2.9 Leverancer 2023'!$B$3,$K23,0)</f>
        <v>0</v>
      </c>
    </row>
    <row r="24" spans="1:13" x14ac:dyDescent="0.2">
      <c r="A24" t="str">
        <f t="shared" ca="1" si="0"/>
        <v/>
      </c>
      <c r="B24" t="str">
        <f t="shared" ca="1" si="1"/>
        <v/>
      </c>
      <c r="C24" t="str">
        <f ca="1">IF(A24&lt;&gt;"",'3. Projektøkonomi 2023'!$B$2,"")</f>
        <v/>
      </c>
      <c r="J24" t="str">
        <f ca="1">IF(M24=0,"",COUNTIF(M$2:M24,"&lt;&gt;0"))</f>
        <v/>
      </c>
      <c r="K24">
        <f t="shared" si="2"/>
        <v>23</v>
      </c>
      <c r="L24" t="str">
        <f ca="1">OFFSET(' 2.9 Leverancer 2023'!$A$3,$K24,0)</f>
        <v>Informationskampagne målrettet forbrugerne  (fx formidling omkring ernæringsfordele eller udbredelse af viden omkring fødevarekvalitet og –sikkerhed)</v>
      </c>
      <c r="M24">
        <f ca="1">OFFSET(' 2.9 Leverancer 2023'!$B$3,$K24,0)</f>
        <v>0</v>
      </c>
    </row>
    <row r="25" spans="1:13" x14ac:dyDescent="0.2">
      <c r="A25" t="str">
        <f t="shared" ca="1" si="0"/>
        <v/>
      </c>
      <c r="B25" t="str">
        <f t="shared" ca="1" si="1"/>
        <v/>
      </c>
      <c r="C25" t="str">
        <f ca="1">IF(A25&lt;&gt;"",'3. Projektøkonomi 2023'!$B$2,"")</f>
        <v/>
      </c>
      <c r="J25" t="str">
        <f ca="1">IF(M25=0,"",COUNTIF(M$2:M25,"&lt;&gt;0"))</f>
        <v/>
      </c>
      <c r="K25">
        <f t="shared" si="2"/>
        <v>24</v>
      </c>
      <c r="L25" t="str">
        <f ca="1">OFFSET(' 2.9 Leverancer 2023'!$A$3,$K25,0)</f>
        <v>Præsentation / information til markedsaktører inden for EU (inklusiv Danmark)</v>
      </c>
      <c r="M25">
        <f ca="1">OFFSET(' 2.9 Leverancer 2023'!$B$3,$K25,0)</f>
        <v>0</v>
      </c>
    </row>
    <row r="26" spans="1:13" x14ac:dyDescent="0.2">
      <c r="A26" t="str">
        <f t="shared" ca="1" si="0"/>
        <v/>
      </c>
      <c r="B26" t="str">
        <f t="shared" ca="1" si="1"/>
        <v/>
      </c>
      <c r="C26" t="str">
        <f ca="1">IF(A26&lt;&gt;"",'3. Projektøkonomi 2023'!$B$2,"")</f>
        <v/>
      </c>
      <c r="J26" t="str">
        <f ca="1">IF(M26=0,"",COUNTIF(M$2:M26,"&lt;&gt;0"))</f>
        <v/>
      </c>
      <c r="K26">
        <f t="shared" si="2"/>
        <v>25</v>
      </c>
      <c r="L26" t="str">
        <f ca="1">OFFSET(' 2.9 Leverancer 2023'!$A$3,$K26,0)</f>
        <v>Præsentation / information til markedsaktører uden for EU</v>
      </c>
      <c r="M26">
        <f ca="1">OFFSET(' 2.9 Leverancer 2023'!$B$3,$K26,0)</f>
        <v>0</v>
      </c>
    </row>
    <row r="27" spans="1:13" x14ac:dyDescent="0.2">
      <c r="A27" t="str">
        <f t="shared" ca="1" si="0"/>
        <v/>
      </c>
      <c r="B27" t="str">
        <f t="shared" ca="1" si="1"/>
        <v/>
      </c>
      <c r="C27" t="str">
        <f ca="1">IF(A27&lt;&gt;"",'3. Projektøkonomi 2023'!$B$2,"")</f>
        <v/>
      </c>
      <c r="J27" t="str">
        <f ca="1">IF(M27=0,"",COUNTIF(M$2:M27,"&lt;&gt;0"))</f>
        <v/>
      </c>
      <c r="K27">
        <f t="shared" si="2"/>
        <v>26</v>
      </c>
      <c r="L27" t="str">
        <f ca="1">OFFSET(' 2.9 Leverancer 2023'!$A$3,$K27,0)</f>
        <v xml:space="preserve">Fagseminar / workshop med markedsaktører </v>
      </c>
      <c r="M27">
        <f ca="1">OFFSET(' 2.9 Leverancer 2023'!$B$3,$K27,0)</f>
        <v>0</v>
      </c>
    </row>
    <row r="28" spans="1:13" x14ac:dyDescent="0.2">
      <c r="A28" t="str">
        <f t="shared" ca="1" si="0"/>
        <v/>
      </c>
      <c r="B28" t="str">
        <f t="shared" ca="1" si="1"/>
        <v/>
      </c>
      <c r="C28" t="str">
        <f ca="1">IF(A28&lt;&gt;"",'3. Projektøkonomi 2023'!$B$2,"")</f>
        <v/>
      </c>
      <c r="J28" t="str">
        <f ca="1">IF(M28=0,"",COUNTIF(M$2:M28,"&lt;&gt;0"))</f>
        <v/>
      </c>
      <c r="K28">
        <f t="shared" si="2"/>
        <v>27</v>
      </c>
      <c r="L28" t="str">
        <f ca="1">OFFSET(' 2.9 Leverancer 2023'!$A$3,$K28,0)</f>
        <v>Delegationsbesøg i Danmark</v>
      </c>
      <c r="M28">
        <f ca="1">OFFSET(' 2.9 Leverancer 2023'!$B$3,$K28,0)</f>
        <v>0</v>
      </c>
    </row>
    <row r="29" spans="1:13" x14ac:dyDescent="0.2">
      <c r="A29" t="str">
        <f t="shared" ca="1" si="0"/>
        <v/>
      </c>
      <c r="B29" t="str">
        <f t="shared" ca="1" si="1"/>
        <v/>
      </c>
      <c r="C29" t="str">
        <f ca="1">IF(A29&lt;&gt;"",'3. Projektøkonomi 2023'!$B$2,"")</f>
        <v/>
      </c>
      <c r="J29" t="str">
        <f ca="1">IF(M29=0,"",COUNTIF(M$2:M29,"&lt;&gt;0"))</f>
        <v/>
      </c>
      <c r="K29">
        <f t="shared" si="2"/>
        <v>28</v>
      </c>
      <c r="L29" t="str">
        <f ca="1">OFFSET(' 2.9 Leverancer 2023'!$A$3,$K29,0)</f>
        <v>Delegationsbesøg i udlandet</v>
      </c>
      <c r="M29">
        <f ca="1">OFFSET(' 2.9 Leverancer 2023'!$B$3,$K29,0)</f>
        <v>0</v>
      </c>
    </row>
    <row r="30" spans="1:13" x14ac:dyDescent="0.2">
      <c r="A30" t="str">
        <f t="shared" ca="1" si="0"/>
        <v/>
      </c>
      <c r="B30" t="str">
        <f t="shared" ca="1" si="1"/>
        <v/>
      </c>
      <c r="C30" t="str">
        <f ca="1">IF(A30&lt;&gt;"",'3. Projektøkonomi 2023'!$B$2,"")</f>
        <v/>
      </c>
      <c r="J30" t="str">
        <f ca="1">IF(M30=0,"",COUNTIF(M$2:M30,"&lt;&gt;0"))</f>
        <v/>
      </c>
      <c r="K30">
        <f t="shared" si="2"/>
        <v>29</v>
      </c>
      <c r="L30" t="str">
        <f ca="1">OFFSET(' 2.9 Leverancer 2023'!$A$3,$K30,0)</f>
        <v>Markedsanalyser / forbrugeranalyser og formidling heraf</v>
      </c>
      <c r="M30">
        <f ca="1">OFFSET(' 2.9 Leverancer 2023'!$B$3,$K30,0)</f>
        <v>0</v>
      </c>
    </row>
    <row r="31" spans="1:13" x14ac:dyDescent="0.2">
      <c r="A31" t="str">
        <f t="shared" ca="1" si="0"/>
        <v/>
      </c>
      <c r="B31" t="str">
        <f t="shared" ca="1" si="1"/>
        <v/>
      </c>
      <c r="C31" t="str">
        <f ca="1">IF(A31&lt;&gt;"",'3. Projektøkonomi 2023'!$B$2,"")</f>
        <v/>
      </c>
      <c r="J31" t="str">
        <f ca="1">IF(M31=0,"",COUNTIF(M$2:M31,"&lt;&gt;0"))</f>
        <v/>
      </c>
      <c r="K31">
        <f t="shared" si="2"/>
        <v>30</v>
      </c>
      <c r="L31" t="str">
        <f ca="1">OFFSET(' 2.9 Leverancer 2023'!$A$3,$K31,0)</f>
        <v>Artikler om fødevarer / madopskrifter på tryk eller web</v>
      </c>
      <c r="M31">
        <f ca="1">OFFSET(' 2.9 Leverancer 2023'!$B$3,$K31,0)</f>
        <v>0</v>
      </c>
    </row>
    <row r="32" spans="1:13" x14ac:dyDescent="0.2">
      <c r="A32" t="str">
        <f t="shared" ca="1" si="0"/>
        <v/>
      </c>
      <c r="B32" t="str">
        <f t="shared" ca="1" si="1"/>
        <v/>
      </c>
      <c r="C32" t="str">
        <f ca="1">IF(A32&lt;&gt;"",'3. Projektøkonomi 2023'!$B$2,"")</f>
        <v/>
      </c>
      <c r="J32" t="str">
        <f ca="1">IF(M32=0,"",COUNTIF(M$2:M32,"&lt;&gt;0"))</f>
        <v/>
      </c>
      <c r="K32">
        <f t="shared" si="2"/>
        <v>31</v>
      </c>
      <c r="L32" t="str">
        <f ca="1">OFFSET(' 2.9 Leverancer 2023'!$A$3,$K32,0)</f>
        <v>Formidling via film / video / podcast / apps / sociale medier o.l.</v>
      </c>
      <c r="M32">
        <f ca="1">OFFSET(' 2.9 Leverancer 2023'!$B$3,$K32,0)</f>
        <v>0</v>
      </c>
    </row>
    <row r="33" spans="1:13" x14ac:dyDescent="0.2">
      <c r="A33" t="str">
        <f t="shared" ca="1" si="0"/>
        <v/>
      </c>
      <c r="B33" t="str">
        <f t="shared" ca="1" si="1"/>
        <v/>
      </c>
      <c r="C33" t="str">
        <f ca="1">IF(A33&lt;&gt;"",'3. Projektøkonomi 2023'!$B$2,"")</f>
        <v/>
      </c>
      <c r="J33" t="str">
        <f ca="1">IF(M33=0,"",COUNTIF(M$2:M33,"&lt;&gt;0"))</f>
        <v/>
      </c>
      <c r="K33">
        <f t="shared" si="2"/>
        <v>32</v>
      </c>
      <c r="L33">
        <f ca="1">OFFSET(' 2.9 Leverancer 2023'!$A$3,$K33,0)</f>
        <v>0</v>
      </c>
      <c r="M33">
        <f ca="1">OFFSET(' 2.9 Leverancer 2023'!$B$3,$K33,0)</f>
        <v>0</v>
      </c>
    </row>
    <row r="34" spans="1:13" x14ac:dyDescent="0.2">
      <c r="A34" t="str">
        <f t="shared" ca="1" si="0"/>
        <v/>
      </c>
      <c r="B34" t="str">
        <f t="shared" ca="1" si="1"/>
        <v/>
      </c>
      <c r="C34" t="str">
        <f ca="1">IF(A34&lt;&gt;"",'3. Projektøkonomi 2023'!$B$2,"")</f>
        <v/>
      </c>
      <c r="J34" t="str">
        <f ca="1">IF(M34=0,"",COUNTIF(M$2:M34,"&lt;&gt;0"))</f>
        <v/>
      </c>
      <c r="K34">
        <f t="shared" si="2"/>
        <v>33</v>
      </c>
      <c r="L34" t="str">
        <f ca="1">OFFSET(' 2.9 Leverancer 2023'!$A$3,$K34,0)</f>
        <v xml:space="preserve">Andre: </v>
      </c>
      <c r="M34">
        <f ca="1">OFFSET(' 2.9 Leverancer 2023'!$B$3,$K34,0)</f>
        <v>0</v>
      </c>
    </row>
    <row r="35" spans="1:13" x14ac:dyDescent="0.2">
      <c r="A35" t="str">
        <f t="shared" ca="1" si="0"/>
        <v/>
      </c>
      <c r="B35" t="str">
        <f t="shared" ca="1" si="1"/>
        <v/>
      </c>
      <c r="C35" t="str">
        <f ca="1">IF(A35&lt;&gt;"",'3. Projektøkonomi 2023'!$B$2,"")</f>
        <v/>
      </c>
      <c r="J35" t="str">
        <f ca="1">IF(M35=0,"",COUNTIF(M$2:M35,"&lt;&gt;0"))</f>
        <v/>
      </c>
      <c r="K35">
        <f t="shared" si="2"/>
        <v>34</v>
      </c>
      <c r="L35">
        <f ca="1">OFFSET(' 2.9 Leverancer 2023'!$A$3,$K35,0)</f>
        <v>0</v>
      </c>
      <c r="M35">
        <f ca="1">OFFSET(' 2.9 Leverancer 2023'!$B$3,$K35,0)</f>
        <v>0</v>
      </c>
    </row>
    <row r="36" spans="1:13" x14ac:dyDescent="0.2">
      <c r="A36" t="str">
        <f t="shared" ca="1" si="0"/>
        <v/>
      </c>
      <c r="B36" t="str">
        <f t="shared" ca="1" si="1"/>
        <v/>
      </c>
      <c r="C36" t="str">
        <f ca="1">IF(A36&lt;&gt;"",'3. Projektøkonomi 2023'!$B$2,"")</f>
        <v/>
      </c>
      <c r="J36" t="str">
        <f ca="1">IF(M36=0,"",COUNTIF(M$2:M36,"&lt;&gt;0"))</f>
        <v/>
      </c>
      <c r="K36">
        <f t="shared" si="2"/>
        <v>35</v>
      </c>
      <c r="L36">
        <f ca="1">OFFSET(' 2.9 Leverancer 2023'!$A$3,$K36,0)</f>
        <v>0</v>
      </c>
      <c r="M36">
        <f ca="1">OFFSET(' 2.9 Leverancer 2023'!$B$3,$K36,0)</f>
        <v>0</v>
      </c>
    </row>
    <row r="37" spans="1:13" x14ac:dyDescent="0.2">
      <c r="A37" t="str">
        <f t="shared" ca="1" si="0"/>
        <v/>
      </c>
      <c r="B37" t="str">
        <f t="shared" ca="1" si="1"/>
        <v/>
      </c>
      <c r="C37" t="str">
        <f ca="1">IF(A37&lt;&gt;"",'3. Projektøkonomi 2023'!$B$2,"")</f>
        <v/>
      </c>
      <c r="J37" t="str">
        <f ca="1">IF(M37=0,"",COUNTIF(M$2:M37,"&lt;&gt;0"))</f>
        <v/>
      </c>
      <c r="K37">
        <f t="shared" si="2"/>
        <v>36</v>
      </c>
      <c r="L37">
        <f ca="1">OFFSET(' 2.9 Leverancer 2023'!$A$3,$K37,0)</f>
        <v>0</v>
      </c>
      <c r="M37">
        <f ca="1">OFFSET(' 2.9 Leverancer 2023'!$B$3,$K37,0)</f>
        <v>0</v>
      </c>
    </row>
    <row r="38" spans="1:13" x14ac:dyDescent="0.2">
      <c r="A38" t="str">
        <f t="shared" ca="1" si="0"/>
        <v/>
      </c>
      <c r="B38" t="str">
        <f t="shared" ca="1" si="1"/>
        <v/>
      </c>
      <c r="C38" t="str">
        <f ca="1">IF(A38&lt;&gt;"",'3. Projektøkonomi 2023'!$B$2,"")</f>
        <v/>
      </c>
      <c r="J38" t="str">
        <f ca="1">IF(M38=0,"",COUNTIF(M$2:M38,"&lt;&gt;0"))</f>
        <v/>
      </c>
      <c r="K38">
        <f t="shared" si="2"/>
        <v>37</v>
      </c>
      <c r="L38">
        <f ca="1">OFFSET(' 2.9 Leverancer 2023'!$A$3,$K38,0)</f>
        <v>0</v>
      </c>
      <c r="M38">
        <f ca="1">OFFSET(' 2.9 Leverancer 2023'!$B$3,$K38,0)</f>
        <v>0</v>
      </c>
    </row>
    <row r="39" spans="1:13" x14ac:dyDescent="0.2">
      <c r="A39" t="str">
        <f t="shared" ca="1" si="0"/>
        <v/>
      </c>
      <c r="B39" t="str">
        <f t="shared" ca="1" si="1"/>
        <v/>
      </c>
      <c r="C39" t="str">
        <f ca="1">IF(A39&lt;&gt;"",'3. Projektøkonomi 2023'!$B$2,"")</f>
        <v/>
      </c>
      <c r="J39" t="str">
        <f ca="1">IF(M39=0,"",COUNTIF(M$2:M39,"&lt;&gt;0"))</f>
        <v/>
      </c>
      <c r="K39">
        <f t="shared" si="2"/>
        <v>38</v>
      </c>
      <c r="L39" t="str">
        <f ca="1">OFFSET(' 2.9 Leverancer 2023'!$A$3,$K39,0)</f>
        <v>Eventuelt uddybning og bemærkninger til projektets leverancer</v>
      </c>
      <c r="M39">
        <f ca="1">OFFSET(' 2.9 Leverancer 2023'!$B$3,$K39,0)</f>
        <v>0</v>
      </c>
    </row>
    <row r="40" spans="1:13" x14ac:dyDescent="0.2">
      <c r="A40" t="str">
        <f t="shared" ca="1" si="0"/>
        <v/>
      </c>
      <c r="B40" t="str">
        <f t="shared" ca="1" si="1"/>
        <v/>
      </c>
      <c r="C40" t="str">
        <f ca="1">IF(A40&lt;&gt;"",'3. Projektøkonomi 2023'!$B$2,"")</f>
        <v/>
      </c>
      <c r="J40" t="str">
        <f ca="1">IF(M40=0,"",COUNTIF(M$2:M40,"&lt;&gt;0"))</f>
        <v/>
      </c>
      <c r="K40">
        <f t="shared" si="2"/>
        <v>39</v>
      </c>
      <c r="L40">
        <f ca="1">OFFSET(' 2.9 Leverancer 2023'!$A$3,$K40,0)</f>
        <v>0</v>
      </c>
      <c r="M40">
        <f ca="1">OFFSET(' 2.9 Leverancer 2023'!$B$3,$K40,0)</f>
        <v>0</v>
      </c>
    </row>
    <row r="41" spans="1:13" x14ac:dyDescent="0.2">
      <c r="A41" t="str">
        <f t="shared" ca="1" si="0"/>
        <v/>
      </c>
      <c r="B41" t="str">
        <f t="shared" ca="1" si="1"/>
        <v/>
      </c>
      <c r="C41" t="str">
        <f ca="1">IF(A41&lt;&gt;"",'3. Projektøkonomi 2023'!$B$2,"")</f>
        <v/>
      </c>
      <c r="J41" t="str">
        <f ca="1">IF(M41=0,"",COUNTIF(M$2:M41,"&lt;&gt;0"))</f>
        <v/>
      </c>
      <c r="K41">
        <f t="shared" si="2"/>
        <v>40</v>
      </c>
      <c r="L41">
        <f ca="1">OFFSET(' 2.9 Leverancer 2023'!$A$3,$K41,0)</f>
        <v>0</v>
      </c>
      <c r="M41">
        <f ca="1">OFFSET(' 2.9 Leverancer 2023'!$B$3,$K41,0)</f>
        <v>0</v>
      </c>
    </row>
    <row r="42" spans="1:13" x14ac:dyDescent="0.2">
      <c r="A42" t="str">
        <f t="shared" ca="1" si="0"/>
        <v/>
      </c>
      <c r="B42" t="str">
        <f t="shared" ca="1" si="1"/>
        <v/>
      </c>
      <c r="C42" t="str">
        <f ca="1">IF(A42&lt;&gt;"",'3. Projektøkonomi 2023'!$B$2,"")</f>
        <v/>
      </c>
      <c r="J42" t="str">
        <f ca="1">IF(M42=0,"",COUNTIF(M$2:M42,"&lt;&gt;0"))</f>
        <v/>
      </c>
      <c r="K42">
        <f t="shared" si="2"/>
        <v>41</v>
      </c>
      <c r="L42">
        <f ca="1">OFFSET(' 2.9 Leverancer 2023'!$A$3,$K42,0)</f>
        <v>0</v>
      </c>
      <c r="M42">
        <f ca="1">OFFSET(' 2.9 Leverancer 2023'!$B$3,$K42,0)</f>
        <v>0</v>
      </c>
    </row>
    <row r="43" spans="1:13" x14ac:dyDescent="0.2">
      <c r="A43" t="str">
        <f t="shared" ca="1" si="0"/>
        <v/>
      </c>
      <c r="B43" t="str">
        <f t="shared" ca="1" si="1"/>
        <v/>
      </c>
      <c r="C43" t="str">
        <f ca="1">IF(A43&lt;&gt;"",'3. Projektøkonomi 2023'!$B$2,"")</f>
        <v/>
      </c>
      <c r="J43" t="str">
        <f ca="1">IF(M43=0,"",COUNTIF(M$2:M43,"&lt;&gt;0"))</f>
        <v/>
      </c>
      <c r="K43">
        <f t="shared" si="2"/>
        <v>42</v>
      </c>
      <c r="L43">
        <f ca="1">OFFSET(' 2.9 Leverancer 2023'!$A$3,$K43,0)</f>
        <v>0</v>
      </c>
      <c r="M43">
        <f ca="1">OFFSET(' 2.9 Leverancer 2023'!$B$3,$K43,0)</f>
        <v>0</v>
      </c>
    </row>
    <row r="44" spans="1:13" x14ac:dyDescent="0.2">
      <c r="A44" t="str">
        <f t="shared" ca="1" si="0"/>
        <v/>
      </c>
      <c r="B44" t="str">
        <f t="shared" ca="1" si="1"/>
        <v/>
      </c>
      <c r="C44" t="str">
        <f ca="1">IF(A44&lt;&gt;"",'3. Projektøkonomi 2023'!$B$2,"")</f>
        <v/>
      </c>
      <c r="J44" t="str">
        <f ca="1">IF(M44=0,"",COUNTIF(M$2:M44,"&lt;&gt;0"))</f>
        <v/>
      </c>
      <c r="K44">
        <f t="shared" si="2"/>
        <v>43</v>
      </c>
      <c r="L44">
        <f ca="1">OFFSET(' 2.9 Leverancer 2023'!$A$3,$K44,0)</f>
        <v>0</v>
      </c>
      <c r="M44">
        <f ca="1">OFFSET(' 2.9 Leverancer 2023'!$B$3,$K44,0)</f>
        <v>0</v>
      </c>
    </row>
    <row r="45" spans="1:13" x14ac:dyDescent="0.2">
      <c r="A45" t="str">
        <f t="shared" ca="1" si="0"/>
        <v/>
      </c>
      <c r="B45" t="str">
        <f t="shared" ca="1" si="1"/>
        <v/>
      </c>
      <c r="C45" t="str">
        <f ca="1">IF(A45&lt;&gt;"",'3. Projektøkonomi 2023'!$B$2,"")</f>
        <v/>
      </c>
      <c r="J45" t="str">
        <f ca="1">IF(M45=0,"",COUNTIF(M$2:M45,"&lt;&gt;0"))</f>
        <v/>
      </c>
      <c r="K45">
        <f t="shared" si="2"/>
        <v>44</v>
      </c>
      <c r="L45">
        <f ca="1">OFFSET(' 2.9 Leverancer 2023'!$A$3,$K45,0)</f>
        <v>0</v>
      </c>
      <c r="M45">
        <f ca="1">OFFSET(' 2.9 Leverancer 2023'!$B$3,$K45,0)</f>
        <v>0</v>
      </c>
    </row>
    <row r="46" spans="1:13" x14ac:dyDescent="0.2">
      <c r="A46" t="str">
        <f t="shared" ca="1" si="0"/>
        <v/>
      </c>
      <c r="B46" t="str">
        <f t="shared" ca="1" si="1"/>
        <v/>
      </c>
      <c r="C46" t="str">
        <f ca="1">IF(A46&lt;&gt;"",'3. Projektøkonomi 2023'!$B$2,"")</f>
        <v/>
      </c>
      <c r="J46" t="str">
        <f ca="1">IF(M46=0,"",COUNTIF(M$2:M46,"&lt;&gt;0"))</f>
        <v/>
      </c>
      <c r="K46">
        <f t="shared" si="2"/>
        <v>45</v>
      </c>
      <c r="L46">
        <f ca="1">OFFSET(' 2.9 Leverancer 2023'!$A$3,$K46,0)</f>
        <v>0</v>
      </c>
      <c r="M46">
        <f ca="1">OFFSET(' 2.9 Leverancer 2023'!$B$3,$K46,0)</f>
        <v>0</v>
      </c>
    </row>
    <row r="47" spans="1:13" x14ac:dyDescent="0.2">
      <c r="A47" t="str">
        <f t="shared" ca="1" si="0"/>
        <v/>
      </c>
      <c r="B47" t="str">
        <f t="shared" ca="1" si="1"/>
        <v/>
      </c>
      <c r="C47" t="str">
        <f ca="1">IF(A47&lt;&gt;"",'3. Projektøkonomi 2023'!$B$2,"")</f>
        <v/>
      </c>
      <c r="J47" t="str">
        <f ca="1">IF(M47=0,"",COUNTIF(M$2:M47,"&lt;&gt;0"))</f>
        <v/>
      </c>
      <c r="K47">
        <f t="shared" si="2"/>
        <v>46</v>
      </c>
      <c r="L47">
        <f ca="1">OFFSET(' 2.9 Leverancer 2023'!$A$3,$K47,0)</f>
        <v>0</v>
      </c>
      <c r="M47">
        <f ca="1">OFFSET(' 2.9 Leverancer 2023'!$B$3,$K47,0)</f>
        <v>0</v>
      </c>
    </row>
    <row r="48" spans="1:13" x14ac:dyDescent="0.2">
      <c r="A48" t="str">
        <f t="shared" ca="1" si="0"/>
        <v/>
      </c>
      <c r="B48" t="str">
        <f t="shared" ca="1" si="1"/>
        <v/>
      </c>
      <c r="C48" t="str">
        <f ca="1">IF(A48&lt;&gt;"",'3. Projektøkonomi 2023'!$B$2,"")</f>
        <v/>
      </c>
      <c r="J48" t="str">
        <f ca="1">IF(M48=0,"",COUNTIF(M$2:M48,"&lt;&gt;0"))</f>
        <v/>
      </c>
      <c r="K48">
        <f t="shared" si="2"/>
        <v>47</v>
      </c>
      <c r="L48">
        <f ca="1">OFFSET(' 2.9 Leverancer 2023'!$A$3,$K48,0)</f>
        <v>0</v>
      </c>
      <c r="M48">
        <f ca="1">OFFSET(' 2.9 Leverancer 2023'!$B$3,$K48,0)</f>
        <v>0</v>
      </c>
    </row>
    <row r="49" spans="1:13" x14ac:dyDescent="0.2">
      <c r="A49" t="str">
        <f t="shared" ca="1" si="0"/>
        <v/>
      </c>
      <c r="B49" t="str">
        <f t="shared" ca="1" si="1"/>
        <v/>
      </c>
      <c r="C49" t="str">
        <f ca="1">IF(A49&lt;&gt;"",'3. Projektøkonomi 2023'!$B$2,"")</f>
        <v/>
      </c>
      <c r="J49" t="str">
        <f ca="1">IF(M49=0,"",COUNTIF(M$2:M49,"&lt;&gt;0"))</f>
        <v/>
      </c>
      <c r="K49">
        <f t="shared" si="2"/>
        <v>48</v>
      </c>
      <c r="L49">
        <f ca="1">OFFSET(' 2.9 Leverancer 2023'!$A$3,$K49,0)</f>
        <v>0</v>
      </c>
      <c r="M49">
        <f ca="1">OFFSET(' 2.9 Leverancer 2023'!$B$3,$K49,0)</f>
        <v>0</v>
      </c>
    </row>
    <row r="50" spans="1:13" x14ac:dyDescent="0.2">
      <c r="A50" t="str">
        <f t="shared" ca="1" si="0"/>
        <v/>
      </c>
      <c r="B50" t="str">
        <f t="shared" ca="1" si="1"/>
        <v/>
      </c>
      <c r="C50" t="str">
        <f ca="1">IF(A50&lt;&gt;"",'3. Projektøkonomi 2023'!$B$2,"")</f>
        <v/>
      </c>
      <c r="J50" t="str">
        <f ca="1">IF(M50=0,"",COUNTIF(M$2:M50,"&lt;&gt;0"))</f>
        <v/>
      </c>
      <c r="K50">
        <f t="shared" si="2"/>
        <v>49</v>
      </c>
      <c r="L50">
        <f ca="1">OFFSET(' 2.9 Leverancer 2023'!$A$3,$K50,0)</f>
        <v>0</v>
      </c>
      <c r="M50">
        <f ca="1">OFFSET(' 2.9 Leverancer 2023'!$B$3,$K50,0)</f>
        <v>0</v>
      </c>
    </row>
    <row r="51" spans="1:13" x14ac:dyDescent="0.2">
      <c r="A51" t="str">
        <f t="shared" ca="1" si="0"/>
        <v/>
      </c>
      <c r="B51" t="str">
        <f t="shared" ca="1" si="1"/>
        <v/>
      </c>
      <c r="C51" t="str">
        <f ca="1">IF(A51&lt;&gt;"",'3. Projektøkonomi 2023'!$B$2,"")</f>
        <v/>
      </c>
      <c r="J51" t="str">
        <f ca="1">IF(M51=0,"",COUNTIF(M$2:M51,"&lt;&gt;0"))</f>
        <v/>
      </c>
      <c r="K51">
        <f t="shared" si="2"/>
        <v>50</v>
      </c>
      <c r="L51">
        <f ca="1">OFFSET(' 2.9 Leverancer 2023'!$A$3,$K51,0)</f>
        <v>0</v>
      </c>
      <c r="M51">
        <f ca="1">OFFSET(' 2.9 Leverancer 2023'!$B$3,$K51,0)</f>
        <v>0</v>
      </c>
    </row>
    <row r="52" spans="1:13" x14ac:dyDescent="0.2">
      <c r="A52" t="str">
        <f t="shared" ca="1" si="0"/>
        <v/>
      </c>
      <c r="B52" t="str">
        <f t="shared" ca="1" si="1"/>
        <v/>
      </c>
      <c r="C52" t="str">
        <f ca="1">IF(A52&lt;&gt;"",'3. Projektøkonomi 2023'!$B$2,"")</f>
        <v/>
      </c>
      <c r="J52" t="str">
        <f ca="1">IF(M52=0,"",COUNTIF(M$2:M52,"&lt;&gt;0"))</f>
        <v/>
      </c>
      <c r="K52">
        <f t="shared" si="2"/>
        <v>51</v>
      </c>
      <c r="L52">
        <f ca="1">OFFSET(' 2.9 Leverancer 2023'!$A$3,$K52,0)</f>
        <v>0</v>
      </c>
      <c r="M52">
        <f ca="1">OFFSET(' 2.9 Leverancer 2023'!$B$3,$K52,0)</f>
        <v>0</v>
      </c>
    </row>
    <row r="53" spans="1:13" x14ac:dyDescent="0.2">
      <c r="A53" t="str">
        <f t="shared" ca="1" si="0"/>
        <v/>
      </c>
      <c r="B53" t="str">
        <f t="shared" ca="1" si="1"/>
        <v/>
      </c>
      <c r="C53" t="str">
        <f ca="1">IF(A53&lt;&gt;"",'3. Projektøkonomi 2023'!$B$2,"")</f>
        <v/>
      </c>
      <c r="J53" t="str">
        <f ca="1">IF(M53=0,"",COUNTIF(M$2:M53,"&lt;&gt;0"))</f>
        <v/>
      </c>
      <c r="K53">
        <f t="shared" si="2"/>
        <v>52</v>
      </c>
      <c r="L53">
        <f ca="1">OFFSET(' 2.9 Leverancer 2023'!$A$3,$K53,0)</f>
        <v>0</v>
      </c>
      <c r="M53">
        <f ca="1">OFFSET(' 2.9 Leverancer 2023'!$B$3,$K53,0)</f>
        <v>0</v>
      </c>
    </row>
    <row r="54" spans="1:13" x14ac:dyDescent="0.2">
      <c r="A54" t="str">
        <f t="shared" ca="1" si="0"/>
        <v/>
      </c>
      <c r="B54" t="str">
        <f t="shared" ca="1" si="1"/>
        <v/>
      </c>
      <c r="C54" t="str">
        <f ca="1">IF(A54&lt;&gt;"",'3. Projektøkonomi 2023'!$B$2,"")</f>
        <v/>
      </c>
      <c r="J54" t="str">
        <f ca="1">IF(M54=0,"",COUNTIF(M$2:M54,"&lt;&gt;0"))</f>
        <v/>
      </c>
      <c r="K54">
        <f t="shared" si="2"/>
        <v>53</v>
      </c>
      <c r="L54">
        <f ca="1">OFFSET(' 2.9 Leverancer 2023'!$A$3,$K54,0)</f>
        <v>0</v>
      </c>
      <c r="M54">
        <f ca="1">OFFSET(' 2.9 Leverancer 2023'!$B$3,$K54,0)</f>
        <v>0</v>
      </c>
    </row>
    <row r="55" spans="1:13" x14ac:dyDescent="0.2">
      <c r="A55" t="str">
        <f t="shared" ca="1" si="0"/>
        <v/>
      </c>
      <c r="B55" t="str">
        <f t="shared" ca="1" si="1"/>
        <v/>
      </c>
      <c r="C55" t="str">
        <f ca="1">IF(A55&lt;&gt;"",'3. Projektøkonomi 2023'!$B$2,"")</f>
        <v/>
      </c>
      <c r="J55" t="str">
        <f ca="1">IF(M55=0,"",COUNTIF(M$2:M55,"&lt;&gt;0"))</f>
        <v/>
      </c>
      <c r="K55">
        <f t="shared" si="2"/>
        <v>54</v>
      </c>
      <c r="L55">
        <f ca="1">OFFSET(' 2.9 Leverancer 2023'!$A$3,$K55,0)</f>
        <v>0</v>
      </c>
      <c r="M55">
        <f ca="1">OFFSET(' 2.9 Leverancer 2023'!$B$3,$K55,0)</f>
        <v>0</v>
      </c>
    </row>
    <row r="56" spans="1:13" x14ac:dyDescent="0.2">
      <c r="A56" t="str">
        <f t="shared" ca="1" si="0"/>
        <v/>
      </c>
      <c r="B56" t="str">
        <f t="shared" ca="1" si="1"/>
        <v/>
      </c>
      <c r="C56" t="str">
        <f ca="1">IF(A56&lt;&gt;"",'3. Projektøkonomi 2023'!$B$2,"")</f>
        <v/>
      </c>
      <c r="J56" t="str">
        <f ca="1">IF(M56=0,"",COUNTIF(M$2:M56,"&lt;&gt;0"))</f>
        <v/>
      </c>
      <c r="K56">
        <f t="shared" si="2"/>
        <v>55</v>
      </c>
      <c r="L56">
        <f ca="1">OFFSET(' 2.9 Leverancer 2023'!$A$3,$K56,0)</f>
        <v>0</v>
      </c>
      <c r="M56">
        <f ca="1">OFFSET(' 2.9 Leverancer 2023'!$B$3,$K56,0)</f>
        <v>0</v>
      </c>
    </row>
    <row r="57" spans="1:13" x14ac:dyDescent="0.2">
      <c r="A57" t="str">
        <f t="shared" ca="1" si="0"/>
        <v/>
      </c>
      <c r="B57" t="str">
        <f t="shared" ca="1" si="1"/>
        <v/>
      </c>
      <c r="C57" t="str">
        <f ca="1">IF(A57&lt;&gt;"",'3. Projektøkonomi 2023'!$B$2,"")</f>
        <v/>
      </c>
      <c r="J57" t="str">
        <f ca="1">IF(M57=0,"",COUNTIF(M$2:M57,"&lt;&gt;0"))</f>
        <v/>
      </c>
      <c r="K57">
        <f t="shared" si="2"/>
        <v>56</v>
      </c>
      <c r="L57">
        <f ca="1">OFFSET(' 2.9 Leverancer 2023'!$A$3,$K57,0)</f>
        <v>0</v>
      </c>
      <c r="M57">
        <f ca="1">OFFSET(' 2.9 Leverancer 2023'!$B$3,$K57,0)</f>
        <v>0</v>
      </c>
    </row>
    <row r="58" spans="1:13" x14ac:dyDescent="0.2">
      <c r="A58" t="str">
        <f t="shared" ca="1" si="0"/>
        <v/>
      </c>
      <c r="B58" t="str">
        <f t="shared" ca="1" si="1"/>
        <v/>
      </c>
      <c r="C58" t="str">
        <f ca="1">IF(A58&lt;&gt;"",'3. Projektøkonomi 2023'!$B$2,"")</f>
        <v/>
      </c>
      <c r="J58" t="str">
        <f ca="1">IF(M58=0,"",COUNTIF(M$2:M58,"&lt;&gt;0"))</f>
        <v/>
      </c>
      <c r="K58">
        <f t="shared" si="2"/>
        <v>57</v>
      </c>
      <c r="L58">
        <f ca="1">OFFSET(' 2.9 Leverancer 2023'!$A$3,$K58,0)</f>
        <v>0</v>
      </c>
      <c r="M58">
        <f ca="1">OFFSET(' 2.9 Leverancer 2023'!$B$3,$K58,0)</f>
        <v>0</v>
      </c>
    </row>
    <row r="59" spans="1:13" x14ac:dyDescent="0.2">
      <c r="A59" t="str">
        <f t="shared" ca="1" si="0"/>
        <v/>
      </c>
      <c r="B59" t="str">
        <f t="shared" ca="1" si="1"/>
        <v/>
      </c>
      <c r="C59" t="str">
        <f ca="1">IF(A59&lt;&gt;"",'3. Projektøkonomi 2023'!$B$2,"")</f>
        <v/>
      </c>
      <c r="J59" t="str">
        <f ca="1">IF(M59=0,"",COUNTIF(M$2:M59,"&lt;&gt;0"))</f>
        <v/>
      </c>
      <c r="K59">
        <f t="shared" si="2"/>
        <v>58</v>
      </c>
      <c r="L59">
        <f ca="1">OFFSET(' 2.9 Leverancer 2023'!$A$3,$K59,0)</f>
        <v>0</v>
      </c>
      <c r="M59">
        <f ca="1">OFFSET(' 2.9 Leverancer 2023'!$B$3,$K59,0)</f>
        <v>0</v>
      </c>
    </row>
    <row r="60" spans="1:13" x14ac:dyDescent="0.2">
      <c r="A60" t="str">
        <f t="shared" ca="1" si="0"/>
        <v/>
      </c>
      <c r="B60" t="str">
        <f t="shared" ca="1" si="1"/>
        <v/>
      </c>
      <c r="C60" t="str">
        <f ca="1">IF(A60&lt;&gt;"",'3. Projektøkonomi 2023'!$B$2,"")</f>
        <v/>
      </c>
      <c r="J60" t="str">
        <f ca="1">IF(M60=0,"",COUNTIF(M$2:M60,"&lt;&gt;0"))</f>
        <v/>
      </c>
      <c r="K60">
        <f t="shared" si="2"/>
        <v>59</v>
      </c>
      <c r="L60">
        <f ca="1">OFFSET(' 2.9 Leverancer 2023'!$A$3,$K60,0)</f>
        <v>0</v>
      </c>
      <c r="M60">
        <f ca="1">OFFSET(' 2.9 Leverancer 2023'!$B$3,$K60,0)</f>
        <v>0</v>
      </c>
    </row>
    <row r="61" spans="1:13" x14ac:dyDescent="0.2">
      <c r="A61" t="str">
        <f t="shared" ca="1" si="0"/>
        <v/>
      </c>
      <c r="B61" t="str">
        <f t="shared" ca="1" si="1"/>
        <v/>
      </c>
      <c r="C61" t="str">
        <f ca="1">IF(A61&lt;&gt;"",'3. Projektøkonomi 2023'!$B$2,"")</f>
        <v/>
      </c>
      <c r="J61" t="str">
        <f ca="1">IF(M61=0,"",COUNTIF(M$2:M61,"&lt;&gt;0"))</f>
        <v/>
      </c>
      <c r="K61">
        <f t="shared" si="2"/>
        <v>60</v>
      </c>
      <c r="L61">
        <f ca="1">OFFSET(' 2.9 Leverancer 2023'!$A$3,$K61,0)</f>
        <v>0</v>
      </c>
      <c r="M61">
        <f ca="1">OFFSET(' 2.9 Leverancer 2023'!$B$3,$K61,0)</f>
        <v>0</v>
      </c>
    </row>
    <row r="62" spans="1:13" x14ac:dyDescent="0.2">
      <c r="A62" t="str">
        <f t="shared" ca="1" si="0"/>
        <v/>
      </c>
      <c r="B62" t="str">
        <f t="shared" ca="1" si="1"/>
        <v/>
      </c>
      <c r="C62" t="str">
        <f ca="1">IF(A62&lt;&gt;"",'3. Projektøkonomi 2023'!$B$2,"")</f>
        <v/>
      </c>
      <c r="J62" t="str">
        <f ca="1">IF(M62=0,"",COUNTIF(M$2:M62,"&lt;&gt;0"))</f>
        <v/>
      </c>
      <c r="K62">
        <f t="shared" si="2"/>
        <v>61</v>
      </c>
      <c r="L62">
        <f ca="1">OFFSET(' 2.9 Leverancer 2023'!$A$3,$K62,0)</f>
        <v>0</v>
      </c>
      <c r="M62">
        <f ca="1">OFFSET(' 2.9 Leverancer 2023'!$B$3,$K62,0)</f>
        <v>0</v>
      </c>
    </row>
    <row r="63" spans="1:13" x14ac:dyDescent="0.2">
      <c r="A63" t="str">
        <f t="shared" ca="1" si="0"/>
        <v/>
      </c>
      <c r="B63" t="str">
        <f t="shared" ca="1" si="1"/>
        <v/>
      </c>
      <c r="C63" t="str">
        <f ca="1">IF(A63&lt;&gt;"",'3. Projektøkonomi 2023'!$B$2,"")</f>
        <v/>
      </c>
      <c r="J63" t="str">
        <f ca="1">IF(M63=0,"",COUNTIF(M$2:M63,"&lt;&gt;0"))</f>
        <v/>
      </c>
      <c r="K63">
        <f t="shared" si="2"/>
        <v>62</v>
      </c>
      <c r="L63">
        <f ca="1">OFFSET(' 2.9 Leverancer 2023'!$A$3,$K63,0)</f>
        <v>0</v>
      </c>
      <c r="M63">
        <f ca="1">OFFSET(' 2.9 Leverancer 2023'!$B$3,$K63,0)</f>
        <v>0</v>
      </c>
    </row>
    <row r="64" spans="1:13" x14ac:dyDescent="0.2">
      <c r="A64" t="str">
        <f t="shared" ca="1" si="0"/>
        <v/>
      </c>
      <c r="B64" t="str">
        <f t="shared" ca="1" si="1"/>
        <v/>
      </c>
      <c r="C64" t="str">
        <f ca="1">IF(A64&lt;&gt;"",'3. Projektøkonomi 2023'!$B$2,"")</f>
        <v/>
      </c>
      <c r="J64" t="str">
        <f ca="1">IF(M64=0,"",COUNTIF(M$2:M64,"&lt;&gt;0"))</f>
        <v/>
      </c>
      <c r="K64">
        <f t="shared" si="2"/>
        <v>63</v>
      </c>
      <c r="L64">
        <f ca="1">OFFSET(' 2.9 Leverancer 2023'!$A$3,$K64,0)</f>
        <v>0</v>
      </c>
      <c r="M64">
        <f ca="1">OFFSET(' 2.9 Leverancer 2023'!$B$3,$K64,0)</f>
        <v>0</v>
      </c>
    </row>
    <row r="65" spans="1:13" x14ac:dyDescent="0.2">
      <c r="A65" t="str">
        <f t="shared" ca="1" si="0"/>
        <v/>
      </c>
      <c r="B65" t="str">
        <f t="shared" ca="1" si="1"/>
        <v/>
      </c>
      <c r="C65" t="str">
        <f ca="1">IF(A65&lt;&gt;"",'3. Projektøkonomi 2023'!$B$2,"")</f>
        <v/>
      </c>
      <c r="J65" t="str">
        <f ca="1">IF(M65=0,"",COUNTIF(M$2:M65,"&lt;&gt;0"))</f>
        <v/>
      </c>
      <c r="K65">
        <f t="shared" si="2"/>
        <v>64</v>
      </c>
      <c r="L65">
        <f ca="1">OFFSET(' 2.9 Leverancer 2023'!$A$3,$K65,0)</f>
        <v>0</v>
      </c>
      <c r="M65">
        <f ca="1">OFFSET(' 2.9 Leverancer 2023'!$B$3,$K65,0)</f>
        <v>0</v>
      </c>
    </row>
    <row r="66" spans="1:13" x14ac:dyDescent="0.2">
      <c r="A66" t="str">
        <f t="shared" ca="1" si="0"/>
        <v/>
      </c>
      <c r="B66" t="str">
        <f t="shared" ca="1" si="1"/>
        <v/>
      </c>
      <c r="C66" t="str">
        <f ca="1">IF(A66&lt;&gt;"",'3. Projektøkonomi 2023'!$B$2,"")</f>
        <v/>
      </c>
      <c r="J66" t="str">
        <f ca="1">IF(M66=0,"",COUNTIF(M$2:M66,"&lt;&gt;0"))</f>
        <v/>
      </c>
      <c r="K66">
        <f t="shared" si="2"/>
        <v>65</v>
      </c>
      <c r="L66">
        <f ca="1">OFFSET(' 2.9 Leverancer 2023'!$A$3,$K66,0)</f>
        <v>0</v>
      </c>
      <c r="M66">
        <f ca="1">OFFSET(' 2.9 Leverancer 2023'!$B$3,$K66,0)</f>
        <v>0</v>
      </c>
    </row>
    <row r="67" spans="1:13" x14ac:dyDescent="0.2">
      <c r="A67" t="str">
        <f t="shared" ref="A67:A101" ca="1" si="3">IFERROR(VLOOKUP($K67,$J:$M,3,FALSE),"")</f>
        <v/>
      </c>
      <c r="B67" t="str">
        <f t="shared" ref="B67:B101" ca="1" si="4">IFERROR(VLOOKUP($K67,$J:$M,4,FALSE),"")</f>
        <v/>
      </c>
      <c r="C67" t="str">
        <f ca="1">IF(A67&lt;&gt;"",'3. Projektøkonomi 2023'!$B$2,"")</f>
        <v/>
      </c>
      <c r="J67" t="str">
        <f ca="1">IF(M67=0,"",COUNTIF(M$2:M67,"&lt;&gt;0"))</f>
        <v/>
      </c>
      <c r="K67">
        <f t="shared" ref="K67:K101" si="5">K66+1</f>
        <v>66</v>
      </c>
      <c r="L67">
        <f ca="1">OFFSET(' 2.9 Leverancer 2023'!$A$3,$K67,0)</f>
        <v>0</v>
      </c>
      <c r="M67">
        <f ca="1">OFFSET(' 2.9 Leverancer 2023'!$B$3,$K67,0)</f>
        <v>0</v>
      </c>
    </row>
    <row r="68" spans="1:13" x14ac:dyDescent="0.2">
      <c r="A68" t="str">
        <f t="shared" ca="1" si="3"/>
        <v/>
      </c>
      <c r="B68" t="str">
        <f t="shared" ca="1" si="4"/>
        <v/>
      </c>
      <c r="C68" t="str">
        <f ca="1">IF(A68&lt;&gt;"",'3. Projektøkonomi 2023'!$B$2,"")</f>
        <v/>
      </c>
      <c r="J68" t="str">
        <f ca="1">IF(M68=0,"",COUNTIF(M$2:M68,"&lt;&gt;0"))</f>
        <v/>
      </c>
      <c r="K68">
        <f t="shared" si="5"/>
        <v>67</v>
      </c>
      <c r="L68">
        <f ca="1">OFFSET(' 2.9 Leverancer 2023'!$A$3,$K68,0)</f>
        <v>0</v>
      </c>
      <c r="M68">
        <f ca="1">OFFSET(' 2.9 Leverancer 2023'!$B$3,$K68,0)</f>
        <v>0</v>
      </c>
    </row>
    <row r="69" spans="1:13" x14ac:dyDescent="0.2">
      <c r="A69" t="str">
        <f t="shared" ca="1" si="3"/>
        <v/>
      </c>
      <c r="B69" t="str">
        <f t="shared" ca="1" si="4"/>
        <v/>
      </c>
      <c r="C69" t="str">
        <f ca="1">IF(A69&lt;&gt;"",'3. Projektøkonomi 2023'!$B$2,"")</f>
        <v/>
      </c>
      <c r="J69" t="str">
        <f ca="1">IF(M69=0,"",COUNTIF(M$2:M69,"&lt;&gt;0"))</f>
        <v/>
      </c>
      <c r="K69">
        <f t="shared" si="5"/>
        <v>68</v>
      </c>
      <c r="L69">
        <f ca="1">OFFSET(' 2.9 Leverancer 2023'!$A$3,$K69,0)</f>
        <v>0</v>
      </c>
      <c r="M69">
        <f ca="1">OFFSET(' 2.9 Leverancer 2023'!$B$3,$K69,0)</f>
        <v>0</v>
      </c>
    </row>
    <row r="70" spans="1:13" x14ac:dyDescent="0.2">
      <c r="A70" t="str">
        <f t="shared" ca="1" si="3"/>
        <v/>
      </c>
      <c r="B70" t="str">
        <f t="shared" ca="1" si="4"/>
        <v/>
      </c>
      <c r="C70" t="str">
        <f ca="1">IF(A70&lt;&gt;"",'3. Projektøkonomi 2023'!$B$2,"")</f>
        <v/>
      </c>
      <c r="J70" t="str">
        <f ca="1">IF(M70=0,"",COUNTIF(M$2:M70,"&lt;&gt;0"))</f>
        <v/>
      </c>
      <c r="K70">
        <f t="shared" si="5"/>
        <v>69</v>
      </c>
      <c r="L70">
        <f ca="1">OFFSET(' 2.9 Leverancer 2023'!$A$3,$K70,0)</f>
        <v>0</v>
      </c>
      <c r="M70">
        <f ca="1">OFFSET(' 2.9 Leverancer 2023'!$B$3,$K70,0)</f>
        <v>0</v>
      </c>
    </row>
    <row r="71" spans="1:13" x14ac:dyDescent="0.2">
      <c r="A71" t="str">
        <f t="shared" ca="1" si="3"/>
        <v/>
      </c>
      <c r="B71" t="str">
        <f t="shared" ca="1" si="4"/>
        <v/>
      </c>
      <c r="C71" t="str">
        <f ca="1">IF(A71&lt;&gt;"",'3. Projektøkonomi 2023'!$B$2,"")</f>
        <v/>
      </c>
      <c r="J71" t="str">
        <f ca="1">IF(M71=0,"",COUNTIF(M$2:M71,"&lt;&gt;0"))</f>
        <v/>
      </c>
      <c r="K71">
        <f t="shared" si="5"/>
        <v>70</v>
      </c>
      <c r="L71">
        <f ca="1">OFFSET(' 2.9 Leverancer 2023'!$A$3,$K71,0)</f>
        <v>0</v>
      </c>
      <c r="M71">
        <f ca="1">OFFSET(' 2.9 Leverancer 2023'!$B$3,$K71,0)</f>
        <v>0</v>
      </c>
    </row>
    <row r="72" spans="1:13" x14ac:dyDescent="0.2">
      <c r="A72" t="str">
        <f t="shared" ca="1" si="3"/>
        <v/>
      </c>
      <c r="B72" t="str">
        <f t="shared" ca="1" si="4"/>
        <v/>
      </c>
      <c r="C72" t="str">
        <f ca="1">IF(A72&lt;&gt;"",'3. Projektøkonomi 2023'!$B$2,"")</f>
        <v/>
      </c>
      <c r="J72" t="str">
        <f ca="1">IF(M72=0,"",COUNTIF(M$2:M72,"&lt;&gt;0"))</f>
        <v/>
      </c>
      <c r="K72">
        <f t="shared" si="5"/>
        <v>71</v>
      </c>
      <c r="L72">
        <f ca="1">OFFSET(' 2.9 Leverancer 2023'!$A$3,$K72,0)</f>
        <v>0</v>
      </c>
      <c r="M72">
        <f ca="1">OFFSET(' 2.9 Leverancer 2023'!$B$3,$K72,0)</f>
        <v>0</v>
      </c>
    </row>
    <row r="73" spans="1:13" x14ac:dyDescent="0.2">
      <c r="A73" t="str">
        <f t="shared" ca="1" si="3"/>
        <v/>
      </c>
      <c r="B73" t="str">
        <f t="shared" ca="1" si="4"/>
        <v/>
      </c>
      <c r="C73" t="str">
        <f ca="1">IF(A73&lt;&gt;"",'3. Projektøkonomi 2023'!$B$2,"")</f>
        <v/>
      </c>
      <c r="J73" t="str">
        <f ca="1">IF(M73=0,"",COUNTIF(M$2:M73,"&lt;&gt;0"))</f>
        <v/>
      </c>
      <c r="K73">
        <f t="shared" si="5"/>
        <v>72</v>
      </c>
      <c r="L73">
        <f ca="1">OFFSET(' 2.9 Leverancer 2023'!$A$3,$K73,0)</f>
        <v>0</v>
      </c>
      <c r="M73">
        <f ca="1">OFFSET(' 2.9 Leverancer 2023'!$B$3,$K73,0)</f>
        <v>0</v>
      </c>
    </row>
    <row r="74" spans="1:13" x14ac:dyDescent="0.2">
      <c r="A74" t="str">
        <f t="shared" ca="1" si="3"/>
        <v/>
      </c>
      <c r="B74" t="str">
        <f t="shared" ca="1" si="4"/>
        <v/>
      </c>
      <c r="C74" t="str">
        <f ca="1">IF(A74&lt;&gt;"",'3. Projektøkonomi 2023'!$B$2,"")</f>
        <v/>
      </c>
      <c r="J74" t="str">
        <f ca="1">IF(M74=0,"",COUNTIF(M$2:M74,"&lt;&gt;0"))</f>
        <v/>
      </c>
      <c r="K74">
        <f t="shared" si="5"/>
        <v>73</v>
      </c>
      <c r="L74">
        <f ca="1">OFFSET(' 2.9 Leverancer 2023'!$A$3,$K74,0)</f>
        <v>0</v>
      </c>
      <c r="M74">
        <f ca="1">OFFSET(' 2.9 Leverancer 2023'!$B$3,$K74,0)</f>
        <v>0</v>
      </c>
    </row>
    <row r="75" spans="1:13" x14ac:dyDescent="0.2">
      <c r="A75" t="str">
        <f t="shared" ca="1" si="3"/>
        <v/>
      </c>
      <c r="B75" t="str">
        <f t="shared" ca="1" si="4"/>
        <v/>
      </c>
      <c r="C75" t="str">
        <f ca="1">IF(A75&lt;&gt;"",'3. Projektøkonomi 2023'!$B$2,"")</f>
        <v/>
      </c>
      <c r="J75" t="str">
        <f ca="1">IF(M75=0,"",COUNTIF(M$2:M75,"&lt;&gt;0"))</f>
        <v/>
      </c>
      <c r="K75">
        <f t="shared" si="5"/>
        <v>74</v>
      </c>
      <c r="L75">
        <f ca="1">OFFSET(' 2.9 Leverancer 2023'!$A$3,$K75,0)</f>
        <v>0</v>
      </c>
      <c r="M75">
        <f ca="1">OFFSET(' 2.9 Leverancer 2023'!$B$3,$K75,0)</f>
        <v>0</v>
      </c>
    </row>
    <row r="76" spans="1:13" x14ac:dyDescent="0.2">
      <c r="A76" t="str">
        <f t="shared" ca="1" si="3"/>
        <v/>
      </c>
      <c r="B76" t="str">
        <f t="shared" ca="1" si="4"/>
        <v/>
      </c>
      <c r="C76" t="str">
        <f ca="1">IF(A76&lt;&gt;"",'3. Projektøkonomi 2023'!$B$2,"")</f>
        <v/>
      </c>
      <c r="J76" t="str">
        <f ca="1">IF(M76=0,"",COUNTIF(M$2:M76,"&lt;&gt;0"))</f>
        <v/>
      </c>
      <c r="K76">
        <f t="shared" si="5"/>
        <v>75</v>
      </c>
      <c r="L76">
        <f ca="1">OFFSET(' 2.9 Leverancer 2023'!$A$3,$K76,0)</f>
        <v>0</v>
      </c>
      <c r="M76">
        <f ca="1">OFFSET(' 2.9 Leverancer 2023'!$B$3,$K76,0)</f>
        <v>0</v>
      </c>
    </row>
    <row r="77" spans="1:13" x14ac:dyDescent="0.2">
      <c r="A77" t="str">
        <f t="shared" ca="1" si="3"/>
        <v/>
      </c>
      <c r="B77" t="str">
        <f t="shared" ca="1" si="4"/>
        <v/>
      </c>
      <c r="C77" t="str">
        <f ca="1">IF(A77&lt;&gt;"",'3. Projektøkonomi 2023'!$B$2,"")</f>
        <v/>
      </c>
      <c r="J77" t="str">
        <f ca="1">IF(M77=0,"",COUNTIF(M$2:M77,"&lt;&gt;0"))</f>
        <v/>
      </c>
      <c r="K77">
        <f t="shared" si="5"/>
        <v>76</v>
      </c>
      <c r="L77">
        <f ca="1">OFFSET(' 2.9 Leverancer 2023'!$A$3,$K77,0)</f>
        <v>0</v>
      </c>
      <c r="M77">
        <f ca="1">OFFSET(' 2.9 Leverancer 2023'!$B$3,$K77,0)</f>
        <v>0</v>
      </c>
    </row>
    <row r="78" spans="1:13" x14ac:dyDescent="0.2">
      <c r="A78" t="str">
        <f t="shared" ca="1" si="3"/>
        <v/>
      </c>
      <c r="B78" t="str">
        <f t="shared" ca="1" si="4"/>
        <v/>
      </c>
      <c r="C78" t="str">
        <f ca="1">IF(A78&lt;&gt;"",'3. Projektøkonomi 2023'!$B$2,"")</f>
        <v/>
      </c>
      <c r="J78" t="str">
        <f ca="1">IF(M78=0,"",COUNTIF(M$2:M78,"&lt;&gt;0"))</f>
        <v/>
      </c>
      <c r="K78">
        <f t="shared" si="5"/>
        <v>77</v>
      </c>
      <c r="L78">
        <f ca="1">OFFSET(' 2.9 Leverancer 2023'!$A$3,$K78,0)</f>
        <v>0</v>
      </c>
      <c r="M78">
        <f ca="1">OFFSET(' 2.9 Leverancer 2023'!$B$3,$K78,0)</f>
        <v>0</v>
      </c>
    </row>
    <row r="79" spans="1:13" x14ac:dyDescent="0.2">
      <c r="A79" t="str">
        <f t="shared" ca="1" si="3"/>
        <v/>
      </c>
      <c r="B79" t="str">
        <f t="shared" ca="1" si="4"/>
        <v/>
      </c>
      <c r="C79" t="str">
        <f ca="1">IF(A79&lt;&gt;"",'3. Projektøkonomi 2023'!$B$2,"")</f>
        <v/>
      </c>
      <c r="J79" t="str">
        <f ca="1">IF(M79=0,"",COUNTIF(M$2:M79,"&lt;&gt;0"))</f>
        <v/>
      </c>
      <c r="K79">
        <f t="shared" si="5"/>
        <v>78</v>
      </c>
      <c r="L79">
        <f ca="1">OFFSET(' 2.9 Leverancer 2023'!$A$3,$K79,0)</f>
        <v>0</v>
      </c>
      <c r="M79">
        <f ca="1">OFFSET(' 2.9 Leverancer 2023'!$B$3,$K79,0)</f>
        <v>0</v>
      </c>
    </row>
    <row r="80" spans="1:13" x14ac:dyDescent="0.2">
      <c r="A80" t="str">
        <f t="shared" ca="1" si="3"/>
        <v/>
      </c>
      <c r="B80" t="str">
        <f t="shared" ca="1" si="4"/>
        <v/>
      </c>
      <c r="C80" t="str">
        <f ca="1">IF(A80&lt;&gt;"",'3. Projektøkonomi 2023'!$B$2,"")</f>
        <v/>
      </c>
      <c r="J80" t="str">
        <f ca="1">IF(M80=0,"",COUNTIF(M$2:M80,"&lt;&gt;0"))</f>
        <v/>
      </c>
      <c r="K80">
        <f t="shared" si="5"/>
        <v>79</v>
      </c>
      <c r="L80">
        <f ca="1">OFFSET(' 2.9 Leverancer 2023'!$A$3,$K80,0)</f>
        <v>0</v>
      </c>
      <c r="M80">
        <f ca="1">OFFSET(' 2.9 Leverancer 2023'!$B$3,$K80,0)</f>
        <v>0</v>
      </c>
    </row>
    <row r="81" spans="1:13" x14ac:dyDescent="0.2">
      <c r="A81" t="str">
        <f t="shared" ca="1" si="3"/>
        <v/>
      </c>
      <c r="B81" t="str">
        <f t="shared" ca="1" si="4"/>
        <v/>
      </c>
      <c r="C81" t="str">
        <f ca="1">IF(A81&lt;&gt;"",'3. Projektøkonomi 2023'!$B$2,"")</f>
        <v/>
      </c>
      <c r="J81" t="str">
        <f ca="1">IF(M81=0,"",COUNTIF(M$2:M81,"&lt;&gt;0"))</f>
        <v/>
      </c>
      <c r="K81">
        <f t="shared" si="5"/>
        <v>80</v>
      </c>
      <c r="L81">
        <f ca="1">OFFSET(' 2.9 Leverancer 2023'!$A$3,$K81,0)</f>
        <v>0</v>
      </c>
      <c r="M81">
        <f ca="1">OFFSET(' 2.9 Leverancer 2023'!$B$3,$K81,0)</f>
        <v>0</v>
      </c>
    </row>
    <row r="82" spans="1:13" x14ac:dyDescent="0.2">
      <c r="A82" t="str">
        <f t="shared" ca="1" si="3"/>
        <v/>
      </c>
      <c r="B82" t="str">
        <f t="shared" ca="1" si="4"/>
        <v/>
      </c>
      <c r="C82" t="str">
        <f ca="1">IF(A82&lt;&gt;"",'3. Projektøkonomi 2023'!$B$2,"")</f>
        <v/>
      </c>
      <c r="J82" t="str">
        <f ca="1">IF(M82=0,"",COUNTIF(M$2:M82,"&lt;&gt;0"))</f>
        <v/>
      </c>
      <c r="K82">
        <f t="shared" si="5"/>
        <v>81</v>
      </c>
      <c r="L82">
        <f ca="1">OFFSET(' 2.9 Leverancer 2023'!$A$3,$K82,0)</f>
        <v>0</v>
      </c>
      <c r="M82">
        <f ca="1">OFFSET(' 2.9 Leverancer 2023'!$B$3,$K82,0)</f>
        <v>0</v>
      </c>
    </row>
    <row r="83" spans="1:13" x14ac:dyDescent="0.2">
      <c r="A83" t="str">
        <f t="shared" ca="1" si="3"/>
        <v/>
      </c>
      <c r="B83" t="str">
        <f t="shared" ca="1" si="4"/>
        <v/>
      </c>
      <c r="C83" t="str">
        <f ca="1">IF(A83&lt;&gt;"",'3. Projektøkonomi 2023'!$B$2,"")</f>
        <v/>
      </c>
      <c r="J83" t="str">
        <f ca="1">IF(M83=0,"",COUNTIF(M$2:M83,"&lt;&gt;0"))</f>
        <v/>
      </c>
      <c r="K83">
        <f t="shared" si="5"/>
        <v>82</v>
      </c>
      <c r="L83">
        <f ca="1">OFFSET(' 2.9 Leverancer 2023'!$A$3,$K83,0)</f>
        <v>0</v>
      </c>
      <c r="M83">
        <f ca="1">OFFSET(' 2.9 Leverancer 2023'!$B$3,$K83,0)</f>
        <v>0</v>
      </c>
    </row>
    <row r="84" spans="1:13" x14ac:dyDescent="0.2">
      <c r="A84" t="str">
        <f t="shared" ca="1" si="3"/>
        <v/>
      </c>
      <c r="B84" t="str">
        <f t="shared" ca="1" si="4"/>
        <v/>
      </c>
      <c r="C84" t="str">
        <f ca="1">IF(A84&lt;&gt;"",'3. Projektøkonomi 2023'!$B$2,"")</f>
        <v/>
      </c>
      <c r="J84" t="str">
        <f ca="1">IF(M84=0,"",COUNTIF(M$2:M84,"&lt;&gt;0"))</f>
        <v/>
      </c>
      <c r="K84">
        <f t="shared" si="5"/>
        <v>83</v>
      </c>
      <c r="L84">
        <f ca="1">OFFSET(' 2.9 Leverancer 2023'!$A$3,$K84,0)</f>
        <v>0</v>
      </c>
      <c r="M84">
        <f ca="1">OFFSET(' 2.9 Leverancer 2023'!$B$3,$K84,0)</f>
        <v>0</v>
      </c>
    </row>
    <row r="85" spans="1:13" x14ac:dyDescent="0.2">
      <c r="A85" t="str">
        <f t="shared" ca="1" si="3"/>
        <v/>
      </c>
      <c r="B85" t="str">
        <f t="shared" ca="1" si="4"/>
        <v/>
      </c>
      <c r="C85" t="str">
        <f ca="1">IF(A85&lt;&gt;"",'3. Projektøkonomi 2023'!$B$2,"")</f>
        <v/>
      </c>
      <c r="J85" t="str">
        <f ca="1">IF(M85=0,"",COUNTIF(M$2:M85,"&lt;&gt;0"))</f>
        <v/>
      </c>
      <c r="K85">
        <f t="shared" si="5"/>
        <v>84</v>
      </c>
      <c r="L85">
        <f ca="1">OFFSET(' 2.9 Leverancer 2023'!$A$3,$K85,0)</f>
        <v>0</v>
      </c>
      <c r="M85">
        <f ca="1">OFFSET(' 2.9 Leverancer 2023'!$B$3,$K85,0)</f>
        <v>0</v>
      </c>
    </row>
    <row r="86" spans="1:13" x14ac:dyDescent="0.2">
      <c r="A86" t="str">
        <f t="shared" ca="1" si="3"/>
        <v/>
      </c>
      <c r="B86" t="str">
        <f t="shared" ca="1" si="4"/>
        <v/>
      </c>
      <c r="C86" t="str">
        <f ca="1">IF(A86&lt;&gt;"",'3. Projektøkonomi 2023'!$B$2,"")</f>
        <v/>
      </c>
      <c r="J86" t="str">
        <f ca="1">IF(M86=0,"",COUNTIF(M$2:M86,"&lt;&gt;0"))</f>
        <v/>
      </c>
      <c r="K86">
        <f t="shared" si="5"/>
        <v>85</v>
      </c>
      <c r="L86">
        <f ca="1">OFFSET(' 2.9 Leverancer 2023'!$A$3,$K86,0)</f>
        <v>0</v>
      </c>
      <c r="M86">
        <f ca="1">OFFSET(' 2.9 Leverancer 2023'!$B$3,$K86,0)</f>
        <v>0</v>
      </c>
    </row>
    <row r="87" spans="1:13" x14ac:dyDescent="0.2">
      <c r="A87" t="str">
        <f t="shared" ca="1" si="3"/>
        <v/>
      </c>
      <c r="B87" t="str">
        <f t="shared" ca="1" si="4"/>
        <v/>
      </c>
      <c r="C87" t="str">
        <f ca="1">IF(A87&lt;&gt;"",'3. Projektøkonomi 2023'!$B$2,"")</f>
        <v/>
      </c>
      <c r="J87" t="str">
        <f ca="1">IF(M87=0,"",COUNTIF(M$2:M87,"&lt;&gt;0"))</f>
        <v/>
      </c>
      <c r="K87">
        <f t="shared" si="5"/>
        <v>86</v>
      </c>
      <c r="L87">
        <f ca="1">OFFSET(' 2.9 Leverancer 2023'!$A$3,$K87,0)</f>
        <v>0</v>
      </c>
      <c r="M87">
        <f ca="1">OFFSET(' 2.9 Leverancer 2023'!$B$3,$K87,0)</f>
        <v>0</v>
      </c>
    </row>
    <row r="88" spans="1:13" x14ac:dyDescent="0.2">
      <c r="A88" t="str">
        <f t="shared" ca="1" si="3"/>
        <v/>
      </c>
      <c r="B88" t="str">
        <f t="shared" ca="1" si="4"/>
        <v/>
      </c>
      <c r="C88" t="str">
        <f ca="1">IF(A88&lt;&gt;"",'3. Projektøkonomi 2023'!$B$2,"")</f>
        <v/>
      </c>
      <c r="J88" t="str">
        <f ca="1">IF(M88=0,"",COUNTIF(M$2:M88,"&lt;&gt;0"))</f>
        <v/>
      </c>
      <c r="K88">
        <f t="shared" si="5"/>
        <v>87</v>
      </c>
      <c r="L88">
        <f ca="1">OFFSET(' 2.9 Leverancer 2023'!$A$3,$K88,0)</f>
        <v>0</v>
      </c>
      <c r="M88">
        <f ca="1">OFFSET(' 2.9 Leverancer 2023'!$B$3,$K88,0)</f>
        <v>0</v>
      </c>
    </row>
    <row r="89" spans="1:13" x14ac:dyDescent="0.2">
      <c r="A89" t="str">
        <f t="shared" ca="1" si="3"/>
        <v/>
      </c>
      <c r="B89" t="str">
        <f t="shared" ca="1" si="4"/>
        <v/>
      </c>
      <c r="C89" t="str">
        <f ca="1">IF(A89&lt;&gt;"",'3. Projektøkonomi 2023'!$B$2,"")</f>
        <v/>
      </c>
      <c r="J89" t="str">
        <f ca="1">IF(M89=0,"",COUNTIF(M$2:M89,"&lt;&gt;0"))</f>
        <v/>
      </c>
      <c r="K89">
        <f t="shared" si="5"/>
        <v>88</v>
      </c>
      <c r="L89">
        <f ca="1">OFFSET(' 2.9 Leverancer 2023'!$A$3,$K89,0)</f>
        <v>0</v>
      </c>
      <c r="M89">
        <f ca="1">OFFSET(' 2.9 Leverancer 2023'!$B$3,$K89,0)</f>
        <v>0</v>
      </c>
    </row>
    <row r="90" spans="1:13" x14ac:dyDescent="0.2">
      <c r="A90" t="str">
        <f t="shared" ca="1" si="3"/>
        <v/>
      </c>
      <c r="B90" t="str">
        <f t="shared" ca="1" si="4"/>
        <v/>
      </c>
      <c r="C90" t="str">
        <f ca="1">IF(A90&lt;&gt;"",'3. Projektøkonomi 2023'!$B$2,"")</f>
        <v/>
      </c>
      <c r="J90" t="str">
        <f ca="1">IF(M90=0,"",COUNTIF(M$2:M90,"&lt;&gt;0"))</f>
        <v/>
      </c>
      <c r="K90">
        <f t="shared" si="5"/>
        <v>89</v>
      </c>
      <c r="L90">
        <f ca="1">OFFSET(' 2.9 Leverancer 2023'!$A$3,$K90,0)</f>
        <v>0</v>
      </c>
      <c r="M90">
        <f ca="1">OFFSET(' 2.9 Leverancer 2023'!$B$3,$K90,0)</f>
        <v>0</v>
      </c>
    </row>
    <row r="91" spans="1:13" x14ac:dyDescent="0.2">
      <c r="A91" t="str">
        <f t="shared" ca="1" si="3"/>
        <v/>
      </c>
      <c r="B91" t="str">
        <f t="shared" ca="1" si="4"/>
        <v/>
      </c>
      <c r="C91" t="str">
        <f ca="1">IF(A91&lt;&gt;"",'3. Projektøkonomi 2023'!$B$2,"")</f>
        <v/>
      </c>
      <c r="J91" t="str">
        <f ca="1">IF(M91=0,"",COUNTIF(M$2:M91,"&lt;&gt;0"))</f>
        <v/>
      </c>
      <c r="K91">
        <f t="shared" si="5"/>
        <v>90</v>
      </c>
      <c r="L91">
        <f ca="1">OFFSET(' 2.9 Leverancer 2023'!$A$3,$K91,0)</f>
        <v>0</v>
      </c>
      <c r="M91">
        <f ca="1">OFFSET(' 2.9 Leverancer 2023'!$B$3,$K91,0)</f>
        <v>0</v>
      </c>
    </row>
    <row r="92" spans="1:13" x14ac:dyDescent="0.2">
      <c r="A92" t="str">
        <f t="shared" ca="1" si="3"/>
        <v/>
      </c>
      <c r="B92" t="str">
        <f t="shared" ca="1" si="4"/>
        <v/>
      </c>
      <c r="C92" t="str">
        <f ca="1">IF(A92&lt;&gt;"",'3. Projektøkonomi 2023'!$B$2,"")</f>
        <v/>
      </c>
      <c r="J92" t="str">
        <f ca="1">IF(M92=0,"",COUNTIF(M$2:M92,"&lt;&gt;0"))</f>
        <v/>
      </c>
      <c r="K92">
        <f t="shared" si="5"/>
        <v>91</v>
      </c>
      <c r="L92">
        <f ca="1">OFFSET(' 2.9 Leverancer 2023'!$A$3,$K92,0)</f>
        <v>0</v>
      </c>
      <c r="M92">
        <f ca="1">OFFSET(' 2.9 Leverancer 2023'!$B$3,$K92,0)</f>
        <v>0</v>
      </c>
    </row>
    <row r="93" spans="1:13" x14ac:dyDescent="0.2">
      <c r="A93" t="str">
        <f t="shared" ca="1" si="3"/>
        <v/>
      </c>
      <c r="B93" t="str">
        <f t="shared" ca="1" si="4"/>
        <v/>
      </c>
      <c r="C93" t="str">
        <f ca="1">IF(A93&lt;&gt;"",'3. Projektøkonomi 2023'!$B$2,"")</f>
        <v/>
      </c>
      <c r="J93" t="str">
        <f ca="1">IF(M93=0,"",COUNTIF(M$2:M93,"&lt;&gt;0"))</f>
        <v/>
      </c>
      <c r="K93">
        <f t="shared" si="5"/>
        <v>92</v>
      </c>
      <c r="L93">
        <f ca="1">OFFSET(' 2.9 Leverancer 2023'!$A$3,$K93,0)</f>
        <v>0</v>
      </c>
      <c r="M93">
        <f ca="1">OFFSET(' 2.9 Leverancer 2023'!$B$3,$K93,0)</f>
        <v>0</v>
      </c>
    </row>
    <row r="94" spans="1:13" x14ac:dyDescent="0.2">
      <c r="A94" t="str">
        <f t="shared" ca="1" si="3"/>
        <v/>
      </c>
      <c r="B94" t="str">
        <f t="shared" ca="1" si="4"/>
        <v/>
      </c>
      <c r="C94" t="str">
        <f ca="1">IF(A94&lt;&gt;"",'3. Projektøkonomi 2023'!$B$2,"")</f>
        <v/>
      </c>
      <c r="J94" t="str">
        <f ca="1">IF(M94=0,"",COUNTIF(M$2:M94,"&lt;&gt;0"))</f>
        <v/>
      </c>
      <c r="K94">
        <f t="shared" si="5"/>
        <v>93</v>
      </c>
      <c r="L94">
        <f ca="1">OFFSET(' 2.9 Leverancer 2023'!$A$3,$K94,0)</f>
        <v>0</v>
      </c>
      <c r="M94">
        <f ca="1">OFFSET(' 2.9 Leverancer 2023'!$B$3,$K94,0)</f>
        <v>0</v>
      </c>
    </row>
    <row r="95" spans="1:13" x14ac:dyDescent="0.2">
      <c r="A95" t="str">
        <f t="shared" ca="1" si="3"/>
        <v/>
      </c>
      <c r="B95" t="str">
        <f t="shared" ca="1" si="4"/>
        <v/>
      </c>
      <c r="C95" t="str">
        <f ca="1">IF(A95&lt;&gt;"",'3. Projektøkonomi 2023'!$B$2,"")</f>
        <v/>
      </c>
      <c r="J95" t="str">
        <f ca="1">IF(M95=0,"",COUNTIF(M$2:M95,"&lt;&gt;0"))</f>
        <v/>
      </c>
      <c r="K95">
        <f t="shared" si="5"/>
        <v>94</v>
      </c>
      <c r="L95">
        <f ca="1">OFFSET(' 2.9 Leverancer 2023'!$A$3,$K95,0)</f>
        <v>0</v>
      </c>
      <c r="M95">
        <f ca="1">OFFSET(' 2.9 Leverancer 2023'!$B$3,$K95,0)</f>
        <v>0</v>
      </c>
    </row>
    <row r="96" spans="1:13" x14ac:dyDescent="0.2">
      <c r="A96" t="str">
        <f t="shared" ca="1" si="3"/>
        <v/>
      </c>
      <c r="B96" t="str">
        <f t="shared" ca="1" si="4"/>
        <v/>
      </c>
      <c r="C96" t="str">
        <f ca="1">IF(A96&lt;&gt;"",'3. Projektøkonomi 2023'!$B$2,"")</f>
        <v/>
      </c>
      <c r="J96" t="str">
        <f ca="1">IF(M96=0,"",COUNTIF(M$2:M96,"&lt;&gt;0"))</f>
        <v/>
      </c>
      <c r="K96">
        <f t="shared" si="5"/>
        <v>95</v>
      </c>
      <c r="L96">
        <f ca="1">OFFSET(' 2.9 Leverancer 2023'!$A$3,$K96,0)</f>
        <v>0</v>
      </c>
      <c r="M96">
        <f ca="1">OFFSET(' 2.9 Leverancer 2023'!$B$3,$K96,0)</f>
        <v>0</v>
      </c>
    </row>
    <row r="97" spans="1:13" x14ac:dyDescent="0.2">
      <c r="A97" t="str">
        <f t="shared" ca="1" si="3"/>
        <v/>
      </c>
      <c r="B97" t="str">
        <f t="shared" ca="1" si="4"/>
        <v/>
      </c>
      <c r="C97" t="str">
        <f ca="1">IF(A97&lt;&gt;"",'3. Projektøkonomi 2023'!$B$2,"")</f>
        <v/>
      </c>
      <c r="J97" t="str">
        <f ca="1">IF(M97=0,"",COUNTIF(M$2:M97,"&lt;&gt;0"))</f>
        <v/>
      </c>
      <c r="K97">
        <f t="shared" si="5"/>
        <v>96</v>
      </c>
      <c r="L97">
        <f ca="1">OFFSET(' 2.9 Leverancer 2023'!$A$3,$K97,0)</f>
        <v>0</v>
      </c>
      <c r="M97">
        <f ca="1">OFFSET(' 2.9 Leverancer 2023'!$B$3,$K97,0)</f>
        <v>0</v>
      </c>
    </row>
    <row r="98" spans="1:13" x14ac:dyDescent="0.2">
      <c r="A98" t="str">
        <f t="shared" ca="1" si="3"/>
        <v/>
      </c>
      <c r="B98" t="str">
        <f t="shared" ca="1" si="4"/>
        <v/>
      </c>
      <c r="C98" t="str">
        <f ca="1">IF(A98&lt;&gt;"",'3. Projektøkonomi 2023'!$B$2,"")</f>
        <v/>
      </c>
      <c r="J98" t="str">
        <f ca="1">IF(M98=0,"",COUNTIF(M$2:M98,"&lt;&gt;0"))</f>
        <v/>
      </c>
      <c r="K98">
        <f t="shared" si="5"/>
        <v>97</v>
      </c>
      <c r="L98">
        <f ca="1">OFFSET(' 2.9 Leverancer 2023'!$A$3,$K98,0)</f>
        <v>0</v>
      </c>
      <c r="M98">
        <f ca="1">OFFSET(' 2.9 Leverancer 2023'!$B$3,$K98,0)</f>
        <v>0</v>
      </c>
    </row>
    <row r="99" spans="1:13" x14ac:dyDescent="0.2">
      <c r="A99" t="str">
        <f t="shared" ca="1" si="3"/>
        <v/>
      </c>
      <c r="B99" t="str">
        <f t="shared" ca="1" si="4"/>
        <v/>
      </c>
      <c r="C99" t="str">
        <f ca="1">IF(A99&lt;&gt;"",'3. Projektøkonomi 2023'!$B$2,"")</f>
        <v/>
      </c>
      <c r="J99" t="str">
        <f ca="1">IF(M99=0,"",COUNTIF(M$2:M99,"&lt;&gt;0"))</f>
        <v/>
      </c>
      <c r="K99">
        <f t="shared" si="5"/>
        <v>98</v>
      </c>
      <c r="L99">
        <f ca="1">OFFSET(' 2.9 Leverancer 2023'!$A$3,$K99,0)</f>
        <v>0</v>
      </c>
      <c r="M99">
        <f ca="1">OFFSET(' 2.9 Leverancer 2023'!$B$3,$K99,0)</f>
        <v>0</v>
      </c>
    </row>
    <row r="100" spans="1:13" x14ac:dyDescent="0.2">
      <c r="A100" t="str">
        <f t="shared" ca="1" si="3"/>
        <v/>
      </c>
      <c r="B100" t="str">
        <f t="shared" ca="1" si="4"/>
        <v/>
      </c>
      <c r="C100" t="str">
        <f ca="1">IF(A100&lt;&gt;"",'3. Projektøkonomi 2023'!$B$2,"")</f>
        <v/>
      </c>
      <c r="J100" t="str">
        <f ca="1">IF(M100=0,"",COUNTIF(M$2:M100,"&lt;&gt;0"))</f>
        <v/>
      </c>
      <c r="K100">
        <f t="shared" si="5"/>
        <v>99</v>
      </c>
      <c r="L100">
        <f ca="1">OFFSET(' 2.9 Leverancer 2023'!$A$3,$K100,0)</f>
        <v>0</v>
      </c>
      <c r="M100">
        <f ca="1">OFFSET(' 2.9 Leverancer 2023'!$B$3,$K100,0)</f>
        <v>0</v>
      </c>
    </row>
    <row r="101" spans="1:13" x14ac:dyDescent="0.2">
      <c r="A101" t="str">
        <f t="shared" ca="1" si="3"/>
        <v/>
      </c>
      <c r="B101" t="str">
        <f t="shared" ca="1" si="4"/>
        <v/>
      </c>
      <c r="C101" t="str">
        <f ca="1">IF(A101&lt;&gt;"",'3. Projektøkonomi 2023'!$B$2,"")</f>
        <v/>
      </c>
      <c r="J101" t="str">
        <f ca="1">IF(M101=0,"",COUNTIF(M$2:M101,"&lt;&gt;0"))</f>
        <v/>
      </c>
      <c r="K101">
        <f t="shared" si="5"/>
        <v>100</v>
      </c>
      <c r="L101">
        <f ca="1">OFFSET(' 2.9 Leverancer 2023'!$A$3,$K101,0)</f>
        <v>0</v>
      </c>
      <c r="M101">
        <f ca="1">OFFSET(' 2.9 Leverancer 2023'!$B$3,$K101,0)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24"/>
  <sheetViews>
    <sheetView workbookViewId="0">
      <selection activeCell="B23" sqref="B23"/>
    </sheetView>
  </sheetViews>
  <sheetFormatPr defaultColWidth="8.85546875" defaultRowHeight="12.75" x14ac:dyDescent="0.2"/>
  <cols>
    <col min="1" max="1" width="4.140625" customWidth="1"/>
    <col min="2" max="2" width="85" customWidth="1"/>
    <col min="3" max="3" width="1" customWidth="1"/>
    <col min="4" max="4" width="71.85546875" bestFit="1" customWidth="1"/>
  </cols>
  <sheetData>
    <row r="1" spans="1:4" ht="15.75" x14ac:dyDescent="0.25">
      <c r="A1" s="86" t="s">
        <v>155</v>
      </c>
      <c r="B1" s="86"/>
      <c r="C1" s="57"/>
      <c r="D1" s="96" t="s">
        <v>148</v>
      </c>
    </row>
    <row r="2" spans="1:4" x14ac:dyDescent="0.2">
      <c r="A2" s="58"/>
      <c r="B2" s="58"/>
      <c r="C2" s="57"/>
    </row>
    <row r="3" spans="1:4" x14ac:dyDescent="0.2">
      <c r="A3" s="99" t="s">
        <v>121</v>
      </c>
      <c r="B3" s="99"/>
      <c r="C3" s="57"/>
      <c r="D3" t="s">
        <v>122</v>
      </c>
    </row>
    <row r="4" spans="1:4" x14ac:dyDescent="0.2">
      <c r="A4" s="100">
        <v>1</v>
      </c>
      <c r="B4" s="101"/>
      <c r="C4" s="57"/>
    </row>
    <row r="5" spans="1:4" x14ac:dyDescent="0.2">
      <c r="A5" s="100">
        <v>2</v>
      </c>
      <c r="B5" s="101"/>
      <c r="C5" s="57"/>
      <c r="D5" t="s">
        <v>123</v>
      </c>
    </row>
    <row r="6" spans="1:4" x14ac:dyDescent="0.2">
      <c r="A6" s="100">
        <v>3</v>
      </c>
      <c r="B6" s="101"/>
      <c r="C6" s="57"/>
      <c r="D6" t="s">
        <v>160</v>
      </c>
    </row>
    <row r="7" spans="1:4" x14ac:dyDescent="0.2">
      <c r="A7" s="100">
        <v>4</v>
      </c>
      <c r="B7" s="102"/>
      <c r="C7" s="57"/>
      <c r="D7" s="58"/>
    </row>
    <row r="8" spans="1:4" x14ac:dyDescent="0.2">
      <c r="A8" s="103">
        <v>5</v>
      </c>
      <c r="B8" s="102"/>
      <c r="C8" s="57"/>
      <c r="D8" s="93" t="s">
        <v>159</v>
      </c>
    </row>
    <row r="9" spans="1:4" x14ac:dyDescent="0.2">
      <c r="A9" s="104"/>
      <c r="B9" s="81"/>
      <c r="C9" s="57"/>
    </row>
    <row r="10" spans="1:4" x14ac:dyDescent="0.2">
      <c r="A10" s="105"/>
      <c r="B10" s="95"/>
      <c r="C10" s="57"/>
    </row>
    <row r="11" spans="1:4" s="81" customFormat="1" x14ac:dyDescent="0.2">
      <c r="A11" s="135" t="s">
        <v>154</v>
      </c>
      <c r="B11" s="136"/>
      <c r="C11" s="123"/>
    </row>
    <row r="12" spans="1:4" s="81" customFormat="1" x14ac:dyDescent="0.2">
      <c r="A12" s="100">
        <v>1</v>
      </c>
      <c r="B12" s="137"/>
      <c r="C12" s="123"/>
      <c r="D12" s="124" t="s">
        <v>149</v>
      </c>
    </row>
    <row r="13" spans="1:4" s="81" customFormat="1" x14ac:dyDescent="0.2">
      <c r="A13" s="100">
        <v>2</v>
      </c>
      <c r="B13" s="137"/>
      <c r="C13" s="123"/>
      <c r="D13" s="124" t="s">
        <v>150</v>
      </c>
    </row>
    <row r="14" spans="1:4" s="81" customFormat="1" x14ac:dyDescent="0.2">
      <c r="A14" s="100">
        <v>3</v>
      </c>
      <c r="B14" s="137"/>
      <c r="C14" s="123"/>
      <c r="D14" s="124" t="s">
        <v>151</v>
      </c>
    </row>
    <row r="15" spans="1:4" s="81" customFormat="1" x14ac:dyDescent="0.2">
      <c r="A15" s="100">
        <v>4</v>
      </c>
      <c r="B15" s="138"/>
      <c r="C15" s="123"/>
    </row>
    <row r="16" spans="1:4" s="81" customFormat="1" x14ac:dyDescent="0.2">
      <c r="A16" s="103">
        <v>5</v>
      </c>
      <c r="B16" s="138"/>
      <c r="C16" s="123"/>
    </row>
    <row r="17" spans="1:4" x14ac:dyDescent="0.2">
      <c r="C17" s="57"/>
    </row>
    <row r="18" spans="1:4" x14ac:dyDescent="0.2">
      <c r="A18" s="81"/>
      <c r="B18" s="81"/>
      <c r="C18" s="57"/>
    </row>
    <row r="19" spans="1:4" x14ac:dyDescent="0.2">
      <c r="A19" s="97" t="s">
        <v>161</v>
      </c>
      <c r="B19" s="98"/>
      <c r="C19" s="57"/>
    </row>
    <row r="20" spans="1:4" ht="130.5" customHeight="1" x14ac:dyDescent="0.2">
      <c r="A20" s="249" t="s">
        <v>214</v>
      </c>
      <c r="B20" s="250"/>
      <c r="C20" s="57"/>
      <c r="D20" s="125" t="s">
        <v>124</v>
      </c>
    </row>
    <row r="21" spans="1:4" ht="6" customHeight="1" thickBot="1" x14ac:dyDescent="0.25">
      <c r="A21" s="59"/>
      <c r="B21" s="59"/>
      <c r="C21" s="57"/>
    </row>
    <row r="22" spans="1:4" x14ac:dyDescent="0.2">
      <c r="D22" s="1"/>
    </row>
    <row r="24" spans="1:4" ht="10.5" customHeight="1" x14ac:dyDescent="0.2"/>
  </sheetData>
  <mergeCells count="1">
    <mergeCell ref="A20:B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pageSetUpPr fitToPage="1"/>
  </sheetPr>
  <dimension ref="A1:W164"/>
  <sheetViews>
    <sheetView showGridLines="0" tabSelected="1" topLeftCell="A131" workbookViewId="0">
      <selection activeCell="A145" sqref="A145"/>
    </sheetView>
  </sheetViews>
  <sheetFormatPr defaultColWidth="8.85546875" defaultRowHeight="12.75" x14ac:dyDescent="0.2"/>
  <cols>
    <col min="1" max="1" width="42.7109375" style="50" customWidth="1"/>
    <col min="2" max="3" width="9.7109375" style="50" customWidth="1"/>
    <col min="4" max="4" width="10.28515625" style="51" customWidth="1"/>
    <col min="5" max="5" width="9.7109375" style="51" customWidth="1"/>
    <col min="6" max="6" width="11.7109375" style="51" customWidth="1"/>
    <col min="7" max="7" width="0.85546875" style="51" customWidth="1"/>
    <col min="8" max="8" width="4.42578125" customWidth="1"/>
    <col min="9" max="10" width="37.42578125" style="53" customWidth="1"/>
    <col min="11" max="11" width="8.85546875" style="50"/>
    <col min="12" max="12" width="11.28515625" style="50" customWidth="1"/>
    <col min="13" max="16384" width="8.85546875" style="50"/>
  </cols>
  <sheetData>
    <row r="1" spans="1:22" x14ac:dyDescent="0.2">
      <c r="A1" s="121"/>
    </row>
    <row r="2" spans="1:22" x14ac:dyDescent="0.2">
      <c r="A2" s="143" t="s">
        <v>41</v>
      </c>
      <c r="B2" s="144"/>
      <c r="C2" s="143"/>
      <c r="D2" s="143"/>
      <c r="E2" s="143"/>
      <c r="F2" s="143"/>
      <c r="G2" s="145"/>
      <c r="I2" s="106" t="s">
        <v>148</v>
      </c>
      <c r="J2" s="106"/>
      <c r="K2" s="146"/>
      <c r="L2" s="146"/>
    </row>
    <row r="3" spans="1:22" x14ac:dyDescent="0.2">
      <c r="A3" s="143"/>
      <c r="B3" s="147"/>
      <c r="C3" s="143"/>
      <c r="D3" s="143"/>
      <c r="E3" s="143"/>
      <c r="F3" s="143"/>
      <c r="G3" s="145"/>
      <c r="I3" s="148"/>
      <c r="J3" s="148"/>
    </row>
    <row r="4" spans="1:22" x14ac:dyDescent="0.2">
      <c r="A4" s="143" t="s">
        <v>62</v>
      </c>
      <c r="B4" s="290"/>
      <c r="C4" s="291"/>
      <c r="D4" s="291"/>
      <c r="E4" s="291"/>
      <c r="F4" s="292"/>
      <c r="G4" s="149"/>
      <c r="I4" s="54"/>
      <c r="J4" s="54"/>
    </row>
    <row r="5" spans="1:22" ht="27" customHeight="1" x14ac:dyDescent="0.2">
      <c r="A5" s="143" t="s">
        <v>63</v>
      </c>
      <c r="B5" s="271"/>
      <c r="C5" s="272"/>
      <c r="D5" s="272"/>
      <c r="E5" s="272"/>
      <c r="F5" s="273"/>
      <c r="G5" s="149"/>
      <c r="I5" s="247" t="s">
        <v>201</v>
      </c>
      <c r="J5" s="247"/>
      <c r="K5" s="247"/>
      <c r="L5" s="247"/>
    </row>
    <row r="6" spans="1:22" ht="9" customHeight="1" x14ac:dyDescent="0.2">
      <c r="A6" s="143"/>
      <c r="B6" s="150"/>
      <c r="C6" s="150"/>
      <c r="D6" s="150"/>
      <c r="E6" s="150"/>
      <c r="F6" s="150"/>
      <c r="G6" s="151"/>
    </row>
    <row r="7" spans="1:22" ht="15.75" x14ac:dyDescent="0.2">
      <c r="A7" s="152" t="s">
        <v>46</v>
      </c>
      <c r="B7" s="293"/>
      <c r="C7" s="293"/>
      <c r="D7" s="293"/>
      <c r="E7" s="293"/>
      <c r="F7" s="293"/>
      <c r="G7" s="151"/>
      <c r="I7" t="s">
        <v>151</v>
      </c>
      <c r="K7" s="53"/>
      <c r="L7" s="53"/>
      <c r="M7" s="53"/>
      <c r="N7" s="53"/>
      <c r="O7" s="53"/>
      <c r="P7" s="53"/>
      <c r="Q7" s="53"/>
      <c r="R7" s="53"/>
      <c r="S7" s="53"/>
      <c r="T7" s="53"/>
      <c r="U7" s="53"/>
      <c r="V7" s="53"/>
    </row>
    <row r="8" spans="1:22" x14ac:dyDescent="0.2">
      <c r="D8" s="50"/>
      <c r="E8" s="50"/>
      <c r="F8" s="50"/>
      <c r="G8" s="153"/>
      <c r="I8" t="s">
        <v>164</v>
      </c>
      <c r="K8" s="53"/>
      <c r="L8" s="53"/>
      <c r="M8" s="53"/>
      <c r="N8" s="53"/>
      <c r="O8" s="53"/>
      <c r="P8" s="53"/>
      <c r="Q8" s="53"/>
      <c r="R8" s="53"/>
      <c r="S8" s="53"/>
      <c r="T8" s="53"/>
      <c r="U8" s="53"/>
      <c r="V8" s="53"/>
    </row>
    <row r="9" spans="1:22" x14ac:dyDescent="0.2">
      <c r="A9" s="154" t="s">
        <v>47</v>
      </c>
      <c r="B9" s="143"/>
      <c r="C9" s="143"/>
      <c r="D9" s="143"/>
      <c r="E9" s="143"/>
      <c r="F9" s="143"/>
      <c r="G9" s="145"/>
      <c r="K9" s="53"/>
      <c r="L9" s="53"/>
      <c r="M9" s="53"/>
      <c r="N9" s="53"/>
      <c r="O9" s="53"/>
      <c r="P9" s="53"/>
      <c r="Q9" s="53"/>
      <c r="R9" s="53"/>
      <c r="S9" s="53"/>
      <c r="T9" s="53"/>
      <c r="U9" s="53"/>
      <c r="V9" s="53"/>
    </row>
    <row r="10" spans="1:22" ht="39.75" customHeight="1" x14ac:dyDescent="0.2">
      <c r="A10" s="296" t="s">
        <v>48</v>
      </c>
      <c r="B10" s="297" t="s">
        <v>64</v>
      </c>
      <c r="C10" s="297"/>
      <c r="D10" s="297" t="s">
        <v>65</v>
      </c>
      <c r="E10" s="297"/>
      <c r="F10" s="297" t="s">
        <v>50</v>
      </c>
      <c r="G10" s="155"/>
      <c r="I10" s="252" t="s">
        <v>204</v>
      </c>
      <c r="J10" s="252"/>
    </row>
    <row r="11" spans="1:22" x14ac:dyDescent="0.2">
      <c r="A11" s="296"/>
      <c r="B11" s="294" t="s">
        <v>0</v>
      </c>
      <c r="C11" s="294"/>
      <c r="D11" s="294" t="s">
        <v>0</v>
      </c>
      <c r="E11" s="294"/>
      <c r="F11" s="298"/>
      <c r="G11" s="155"/>
      <c r="I11" s="156"/>
      <c r="J11" s="50"/>
      <c r="K11"/>
      <c r="L11"/>
      <c r="M11"/>
    </row>
    <row r="12" spans="1:22" ht="12.75" customHeight="1" x14ac:dyDescent="0.2">
      <c r="A12" s="47"/>
      <c r="B12" s="295"/>
      <c r="C12" s="295"/>
      <c r="D12" s="295"/>
      <c r="E12" s="295"/>
      <c r="F12" s="157" t="str">
        <f>IF(D12=0,"",D12/B12)</f>
        <v/>
      </c>
      <c r="G12" s="158"/>
      <c r="J12" s="50"/>
      <c r="L12" s="156"/>
      <c r="M12" s="156"/>
    </row>
    <row r="13" spans="1:22" x14ac:dyDescent="0.2">
      <c r="A13" s="47"/>
      <c r="B13" s="286"/>
      <c r="C13" s="287"/>
      <c r="D13" s="286"/>
      <c r="E13" s="287"/>
      <c r="F13" s="157" t="str">
        <f t="shared" ref="F13:F17" si="0">IF(D13=0,"",D13/B13)</f>
        <v/>
      </c>
      <c r="G13" s="158"/>
      <c r="I13"/>
      <c r="J13" s="50"/>
    </row>
    <row r="14" spans="1:22" x14ac:dyDescent="0.2">
      <c r="A14" s="47"/>
      <c r="B14" s="286"/>
      <c r="C14" s="287"/>
      <c r="D14" s="286"/>
      <c r="E14" s="287"/>
      <c r="F14" s="157"/>
      <c r="G14" s="158"/>
      <c r="J14" s="50"/>
      <c r="L14" s="156"/>
      <c r="M14" s="156"/>
    </row>
    <row r="15" spans="1:22" x14ac:dyDescent="0.2">
      <c r="A15" s="47"/>
      <c r="B15" s="286"/>
      <c r="C15" s="287"/>
      <c r="D15" s="286"/>
      <c r="E15" s="287"/>
      <c r="F15" s="157" t="str">
        <f t="shared" si="0"/>
        <v/>
      </c>
      <c r="G15" s="158"/>
      <c r="J15" s="50"/>
      <c r="L15" s="156"/>
      <c r="M15" s="156"/>
    </row>
    <row r="16" spans="1:22" x14ac:dyDescent="0.2">
      <c r="A16" s="47"/>
      <c r="B16" s="286"/>
      <c r="C16" s="287"/>
      <c r="D16" s="286"/>
      <c r="E16" s="287"/>
      <c r="F16" s="157" t="str">
        <f t="shared" si="0"/>
        <v/>
      </c>
      <c r="G16" s="158"/>
      <c r="I16"/>
      <c r="J16" s="50"/>
    </row>
    <row r="17" spans="1:22" ht="12" customHeight="1" x14ac:dyDescent="0.2">
      <c r="A17" s="42" t="s">
        <v>49</v>
      </c>
      <c r="B17" s="288">
        <f>SUM(B12:C16)</f>
        <v>0</v>
      </c>
      <c r="C17" s="289"/>
      <c r="D17" s="288">
        <f>SUM(D12:E16)</f>
        <v>0</v>
      </c>
      <c r="E17" s="289"/>
      <c r="F17" s="43" t="str">
        <f t="shared" si="0"/>
        <v/>
      </c>
      <c r="G17" s="159"/>
    </row>
    <row r="18" spans="1:22" ht="12" customHeight="1" x14ac:dyDescent="0.2">
      <c r="A18" s="160"/>
      <c r="B18" s="161"/>
      <c r="C18"/>
      <c r="D18" s="161"/>
      <c r="E18" s="2"/>
      <c r="F18" s="161"/>
      <c r="G18" s="162"/>
      <c r="I18" s="94"/>
    </row>
    <row r="19" spans="1:22" ht="12" customHeight="1" x14ac:dyDescent="0.2">
      <c r="A19" s="160"/>
      <c r="B19" s="161"/>
      <c r="C19"/>
      <c r="D19" s="161"/>
      <c r="E19" s="2"/>
      <c r="F19" s="161"/>
      <c r="G19" s="162"/>
    </row>
    <row r="20" spans="1:22" ht="12" customHeight="1" x14ac:dyDescent="0.2">
      <c r="A20" s="1" t="s">
        <v>120</v>
      </c>
      <c r="B20" s="87" t="s">
        <v>183</v>
      </c>
      <c r="C20" s="87"/>
      <c r="D20" s="163"/>
      <c r="E20" s="2"/>
      <c r="F20" s="161"/>
      <c r="G20" s="162"/>
    </row>
    <row r="21" spans="1:22" x14ac:dyDescent="0.2">
      <c r="A21" s="279" t="s">
        <v>69</v>
      </c>
      <c r="B21" s="34"/>
      <c r="C21" s="34"/>
      <c r="D21" s="35"/>
      <c r="E21" s="35"/>
      <c r="F21" s="40" t="s">
        <v>45</v>
      </c>
      <c r="G21" s="164"/>
      <c r="I21" s="92"/>
    </row>
    <row r="22" spans="1:22" x14ac:dyDescent="0.2">
      <c r="A22" s="280"/>
      <c r="B22" s="36"/>
      <c r="C22" s="36"/>
      <c r="D22" s="37"/>
      <c r="E22" s="37"/>
      <c r="F22" s="165" t="s">
        <v>0</v>
      </c>
      <c r="G22" s="166"/>
    </row>
    <row r="23" spans="1:22" ht="40.5" customHeight="1" x14ac:dyDescent="0.2">
      <c r="A23" s="6" t="s">
        <v>12</v>
      </c>
      <c r="B23" s="28" t="s">
        <v>15</v>
      </c>
      <c r="C23" s="28" t="s">
        <v>59</v>
      </c>
      <c r="D23" s="20" t="s">
        <v>16</v>
      </c>
      <c r="E23" s="28" t="s">
        <v>18</v>
      </c>
      <c r="F23" s="11"/>
      <c r="G23" s="167"/>
      <c r="I23" s="168"/>
      <c r="J23" s="168"/>
    </row>
    <row r="24" spans="1:22" x14ac:dyDescent="0.2">
      <c r="A24" s="169"/>
      <c r="B24" s="170"/>
      <c r="C24" s="171"/>
      <c r="D24" s="172"/>
      <c r="E24" s="44" t="str">
        <f t="shared" ref="E24:E30" si="1">IF(D24&lt;&gt;"",C24*(1+D24/100),"")</f>
        <v/>
      </c>
      <c r="F24" s="12" t="str">
        <f t="shared" ref="F24:F30" si="2">IF(B24&lt;&gt;"",ROUND((B24*C24)/1000,0),"")</f>
        <v/>
      </c>
      <c r="G24" s="173"/>
      <c r="I24" s="174" t="s">
        <v>60</v>
      </c>
      <c r="J24" s="174"/>
    </row>
    <row r="25" spans="1:22" x14ac:dyDescent="0.2">
      <c r="A25" s="169"/>
      <c r="B25" s="170"/>
      <c r="C25" s="171"/>
      <c r="D25" s="172"/>
      <c r="E25" s="44" t="str">
        <f t="shared" si="1"/>
        <v/>
      </c>
      <c r="F25" s="12" t="str">
        <f t="shared" si="2"/>
        <v/>
      </c>
      <c r="G25" s="173"/>
    </row>
    <row r="26" spans="1:22" x14ac:dyDescent="0.2">
      <c r="A26" s="175"/>
      <c r="B26" s="170"/>
      <c r="C26" s="171"/>
      <c r="D26" s="172"/>
      <c r="E26" s="44" t="str">
        <f t="shared" si="1"/>
        <v/>
      </c>
      <c r="F26" s="12" t="str">
        <f t="shared" si="2"/>
        <v/>
      </c>
      <c r="G26" s="173"/>
      <c r="I26" s="176" t="s">
        <v>77</v>
      </c>
      <c r="J26" s="176"/>
      <c r="T26" s="177"/>
      <c r="U26" s="177"/>
      <c r="V26" s="177"/>
    </row>
    <row r="27" spans="1:22" x14ac:dyDescent="0.2">
      <c r="A27" s="169"/>
      <c r="B27" s="170"/>
      <c r="C27" s="171"/>
      <c r="D27" s="172"/>
      <c r="E27" s="44" t="str">
        <f t="shared" si="1"/>
        <v/>
      </c>
      <c r="F27" s="12" t="str">
        <f t="shared" si="2"/>
        <v/>
      </c>
      <c r="G27" s="173"/>
      <c r="I27" s="177" t="s">
        <v>210</v>
      </c>
      <c r="J27" s="177"/>
      <c r="K27" s="177"/>
      <c r="L27" s="177"/>
      <c r="M27" s="177"/>
      <c r="N27" s="177"/>
      <c r="O27" s="177"/>
      <c r="P27" s="177"/>
      <c r="Q27" s="177"/>
      <c r="R27" s="177"/>
      <c r="S27" s="177"/>
      <c r="T27" s="177"/>
      <c r="U27" s="177"/>
      <c r="V27" s="177"/>
    </row>
    <row r="28" spans="1:22" x14ac:dyDescent="0.2">
      <c r="A28" s="169"/>
      <c r="B28" s="170"/>
      <c r="C28" s="171"/>
      <c r="D28" s="172"/>
      <c r="E28" s="44" t="str">
        <f t="shared" si="1"/>
        <v/>
      </c>
      <c r="F28" s="12" t="str">
        <f t="shared" si="2"/>
        <v/>
      </c>
      <c r="G28" s="173"/>
      <c r="I28" s="50"/>
      <c r="J28" s="50"/>
      <c r="T28" s="177"/>
      <c r="U28" s="177"/>
      <c r="V28" s="177"/>
    </row>
    <row r="29" spans="1:22" x14ac:dyDescent="0.2">
      <c r="A29" s="169"/>
      <c r="B29" s="170"/>
      <c r="C29" s="171"/>
      <c r="D29" s="172"/>
      <c r="E29" s="44" t="str">
        <f t="shared" si="1"/>
        <v/>
      </c>
      <c r="F29" s="12" t="str">
        <f t="shared" si="2"/>
        <v/>
      </c>
      <c r="G29" s="173"/>
      <c r="I29" s="50"/>
      <c r="J29" s="50"/>
    </row>
    <row r="30" spans="1:22" x14ac:dyDescent="0.2">
      <c r="A30" s="169"/>
      <c r="B30" s="170"/>
      <c r="C30" s="171"/>
      <c r="D30" s="172"/>
      <c r="E30" s="44" t="str">
        <f t="shared" si="1"/>
        <v/>
      </c>
      <c r="F30" s="12" t="str">
        <f t="shared" si="2"/>
        <v/>
      </c>
      <c r="G30" s="173"/>
    </row>
    <row r="31" spans="1:22" ht="12.75" customHeight="1" x14ac:dyDescent="0.2">
      <c r="A31" s="141" t="s">
        <v>19</v>
      </c>
      <c r="B31" s="5"/>
      <c r="C31" s="5"/>
      <c r="D31" s="5"/>
      <c r="E31" s="23"/>
      <c r="F31" s="12">
        <f>SUM(F24:F30)</f>
        <v>0</v>
      </c>
      <c r="G31" s="173"/>
      <c r="I31" s="111"/>
      <c r="J31" s="111"/>
    </row>
    <row r="32" spans="1:22" ht="12.75" customHeight="1" x14ac:dyDescent="0.2">
      <c r="A32" s="4" t="s">
        <v>104</v>
      </c>
      <c r="B32" s="5"/>
      <c r="C32" s="5"/>
      <c r="D32" s="142"/>
      <c r="E32" s="66"/>
      <c r="F32" s="88">
        <f>+F103</f>
        <v>0</v>
      </c>
      <c r="G32" s="178"/>
      <c r="I32" s="53" t="s">
        <v>117</v>
      </c>
    </row>
    <row r="33" spans="1:13" x14ac:dyDescent="0.2">
      <c r="A33" s="4" t="s">
        <v>105</v>
      </c>
      <c r="B33" s="5"/>
      <c r="C33" s="281"/>
      <c r="D33" s="281"/>
      <c r="E33" s="66"/>
      <c r="F33" s="88">
        <f>+F114</f>
        <v>0</v>
      </c>
      <c r="G33" s="173"/>
      <c r="I33" s="53" t="s">
        <v>118</v>
      </c>
    </row>
    <row r="34" spans="1:13" x14ac:dyDescent="0.2">
      <c r="A34" s="4" t="s">
        <v>106</v>
      </c>
      <c r="B34" s="5"/>
      <c r="C34" s="5"/>
      <c r="D34" s="142"/>
      <c r="E34" s="66"/>
      <c r="F34" s="89">
        <f>+F131</f>
        <v>0</v>
      </c>
      <c r="G34" s="178"/>
      <c r="I34" s="53" t="s">
        <v>119</v>
      </c>
    </row>
    <row r="35" spans="1:13" x14ac:dyDescent="0.2">
      <c r="A35" s="18" t="s">
        <v>107</v>
      </c>
      <c r="B35" s="179"/>
      <c r="C35" s="179"/>
      <c r="D35" s="21"/>
      <c r="E35" s="19"/>
      <c r="F35" s="45">
        <f>ROUND(F31,0)+ROUND(F32,0)+ROUND(F33,0)+ROUND(F34,0)</f>
        <v>0</v>
      </c>
      <c r="G35" s="180"/>
      <c r="H35" s="181"/>
    </row>
    <row r="36" spans="1:13" x14ac:dyDescent="0.2">
      <c r="A36" s="282" t="s">
        <v>21</v>
      </c>
      <c r="B36" s="283"/>
      <c r="C36" s="283"/>
      <c r="D36" s="142"/>
      <c r="E36" s="66"/>
      <c r="F36" s="12" t="str">
        <f>IF(D24&lt;&gt;"",ROUND((SUMPRODUCT(B24:B30,E24:E30)-SUMPRODUCT(B24:B30,C24:C30))/1000,0),"")</f>
        <v/>
      </c>
      <c r="G36" s="173"/>
    </row>
    <row r="37" spans="1:13" x14ac:dyDescent="0.2">
      <c r="A37" s="4" t="s">
        <v>22</v>
      </c>
      <c r="B37" s="5"/>
      <c r="C37" s="5"/>
      <c r="D37" s="182"/>
      <c r="E37" s="24" t="s">
        <v>14</v>
      </c>
      <c r="F37" s="12" t="str">
        <f>IF(D37&lt;&gt;"",ROUND((SUM(F31:F34)-F39)*(1+D37/100)-(SUM(F31:F34)-F39),0),"")</f>
        <v/>
      </c>
      <c r="G37" s="173"/>
    </row>
    <row r="38" spans="1:13" x14ac:dyDescent="0.2">
      <c r="A38" s="8" t="s">
        <v>20</v>
      </c>
      <c r="B38" s="9"/>
      <c r="C38" s="9"/>
      <c r="D38" s="22"/>
      <c r="E38" s="16"/>
      <c r="F38" s="90">
        <f>IFERROR(F35+F36+F37,IFERROR(F35+F36,IFERROR(F35+F37,F35)))</f>
        <v>0</v>
      </c>
      <c r="G38" s="180"/>
      <c r="H38" s="183"/>
    </row>
    <row r="39" spans="1:13" x14ac:dyDescent="0.2">
      <c r="A39" s="6" t="s">
        <v>11</v>
      </c>
      <c r="B39" s="7"/>
      <c r="C39" s="7"/>
      <c r="D39" s="184"/>
      <c r="E39" s="11"/>
      <c r="F39" s="91">
        <f>+F140</f>
        <v>0</v>
      </c>
      <c r="G39" s="178"/>
      <c r="I39" s="53" t="s">
        <v>116</v>
      </c>
    </row>
    <row r="40" spans="1:13" ht="13.5" thickBot="1" x14ac:dyDescent="0.25">
      <c r="A40" s="31" t="s">
        <v>1</v>
      </c>
      <c r="B40" s="10"/>
      <c r="C40" s="10"/>
      <c r="D40" s="32"/>
      <c r="E40" s="33"/>
      <c r="F40" s="46">
        <f>ROUND(F38-F39,0)</f>
        <v>0</v>
      </c>
      <c r="G40" s="180"/>
    </row>
    <row r="41" spans="1:13" ht="13.5" customHeight="1" x14ac:dyDescent="0.2">
      <c r="A41" s="185" t="s">
        <v>17</v>
      </c>
      <c r="B41" s="25"/>
      <c r="C41" s="25"/>
      <c r="D41" s="26"/>
      <c r="E41" s="27"/>
      <c r="F41" s="186" t="str">
        <f>IFERROR((F36+F37)/F40,IFERROR(F36/F40,IFERROR(F37/F40,"")))</f>
        <v/>
      </c>
      <c r="G41" s="187"/>
    </row>
    <row r="42" spans="1:13" ht="10.5" customHeight="1" x14ac:dyDescent="0.2">
      <c r="A42"/>
      <c r="B42"/>
      <c r="C42"/>
      <c r="D42" s="2"/>
      <c r="E42" s="2"/>
      <c r="F42" s="3"/>
      <c r="G42" s="173"/>
    </row>
    <row r="43" spans="1:13" x14ac:dyDescent="0.2">
      <c r="A43" s="279" t="s">
        <v>70</v>
      </c>
      <c r="B43" s="34"/>
      <c r="C43" s="34"/>
      <c r="D43" s="35"/>
      <c r="E43" s="35"/>
      <c r="F43" s="40" t="s">
        <v>45</v>
      </c>
      <c r="G43" s="164"/>
    </row>
    <row r="44" spans="1:13" x14ac:dyDescent="0.2">
      <c r="A44" s="280"/>
      <c r="B44" s="38"/>
      <c r="C44" s="36"/>
      <c r="D44" s="36"/>
      <c r="E44" s="37" t="s">
        <v>3</v>
      </c>
      <c r="F44" s="165" t="s">
        <v>0</v>
      </c>
      <c r="G44" s="166"/>
    </row>
    <row r="45" spans="1:13" x14ac:dyDescent="0.2">
      <c r="A45" s="8" t="s">
        <v>44</v>
      </c>
      <c r="B45" s="9"/>
      <c r="C45" s="5"/>
      <c r="D45" s="5"/>
      <c r="E45" s="157" t="str">
        <f>IF(F45="","",F45/$F$53)</f>
        <v/>
      </c>
      <c r="F45" s="188"/>
      <c r="G45" s="189"/>
    </row>
    <row r="46" spans="1:13" x14ac:dyDescent="0.2">
      <c r="A46" s="4" t="s">
        <v>2</v>
      </c>
      <c r="B46" s="5"/>
      <c r="C46" s="5"/>
      <c r="D46" s="5"/>
      <c r="E46" s="157" t="str">
        <f>IF(F46="","",F46/$F$53)</f>
        <v/>
      </c>
      <c r="F46" s="190"/>
      <c r="G46" s="178"/>
      <c r="I46" s="168"/>
      <c r="J46" s="168"/>
      <c r="K46"/>
      <c r="L46"/>
      <c r="M46"/>
    </row>
    <row r="47" spans="1:13" x14ac:dyDescent="0.2">
      <c r="A47" s="4" t="s">
        <v>9</v>
      </c>
      <c r="B47" s="5"/>
      <c r="C47" s="13" t="s">
        <v>6</v>
      </c>
      <c r="D47" s="13" t="s">
        <v>7</v>
      </c>
      <c r="E47" s="191"/>
      <c r="F47" s="12"/>
      <c r="G47" s="173"/>
      <c r="I47" s="53" t="s">
        <v>163</v>
      </c>
      <c r="K47"/>
      <c r="L47"/>
      <c r="M47"/>
    </row>
    <row r="48" spans="1:13" x14ac:dyDescent="0.2">
      <c r="A48" s="284"/>
      <c r="B48" s="285"/>
      <c r="C48" s="182"/>
      <c r="D48" s="182"/>
      <c r="E48" s="157" t="str">
        <f>IF(F48="","",F48/$F$53)</f>
        <v/>
      </c>
      <c r="F48" s="12" t="str">
        <f>IF(AND(C48="",D48=""),"",IF(D48="",ROUND(C48,0),ROUND(D48,0)))</f>
        <v/>
      </c>
      <c r="G48" s="173"/>
      <c r="I48" s="53" t="s">
        <v>169</v>
      </c>
      <c r="K48" s="112"/>
      <c r="L48" s="112"/>
      <c r="M48" s="112"/>
    </row>
    <row r="49" spans="1:23" x14ac:dyDescent="0.2">
      <c r="A49" s="284"/>
      <c r="B49" s="285"/>
      <c r="C49" s="182"/>
      <c r="D49" s="182"/>
      <c r="E49" s="157" t="str">
        <f>IF(F49="","",F49/$F$53)</f>
        <v/>
      </c>
      <c r="F49" s="12" t="str">
        <f t="shared" ref="F49:F52" si="3">IF(AND(C49="",D49=""),"",IF(D49="",ROUND(C49,0),ROUND(D49,0)))</f>
        <v/>
      </c>
      <c r="G49" s="173"/>
      <c r="I49" s="112"/>
      <c r="J49" s="112"/>
      <c r="K49" s="112"/>
      <c r="L49" s="112"/>
      <c r="M49" s="112"/>
    </row>
    <row r="50" spans="1:23" x14ac:dyDescent="0.2">
      <c r="A50" s="4" t="s">
        <v>8</v>
      </c>
      <c r="B50" s="5"/>
      <c r="C50" s="13" t="s">
        <v>6</v>
      </c>
      <c r="D50" s="13" t="s">
        <v>7</v>
      </c>
      <c r="E50" s="192"/>
      <c r="F50" s="12"/>
      <c r="G50" s="173"/>
      <c r="I50" s="112" t="s">
        <v>61</v>
      </c>
      <c r="J50" s="112"/>
    </row>
    <row r="51" spans="1:23" x14ac:dyDescent="0.2">
      <c r="A51" s="262"/>
      <c r="B51" s="276"/>
      <c r="C51" s="182"/>
      <c r="D51" s="182"/>
      <c r="E51" s="157" t="str">
        <f>IF(F51="","",F51/$F$53)</f>
        <v/>
      </c>
      <c r="F51" s="12" t="str">
        <f t="shared" si="3"/>
        <v/>
      </c>
      <c r="G51" s="173"/>
      <c r="I51" s="53" t="s">
        <v>168</v>
      </c>
    </row>
    <row r="52" spans="1:23" x14ac:dyDescent="0.2">
      <c r="A52" s="277"/>
      <c r="B52" s="278"/>
      <c r="C52" s="182"/>
      <c r="D52" s="182"/>
      <c r="E52" s="157" t="str">
        <f>IF(F52="","",F52/$F$53)</f>
        <v/>
      </c>
      <c r="F52" s="12" t="str">
        <f t="shared" si="3"/>
        <v/>
      </c>
      <c r="G52" s="173"/>
      <c r="I52" s="53" t="s">
        <v>80</v>
      </c>
    </row>
    <row r="53" spans="1:23" ht="13.5" thickBot="1" x14ac:dyDescent="0.25">
      <c r="A53" s="14" t="s">
        <v>4</v>
      </c>
      <c r="B53" s="29"/>
      <c r="C53" s="10"/>
      <c r="D53" s="10"/>
      <c r="E53" s="17">
        <f>ROUND(SUM(E45:E52),3)</f>
        <v>0</v>
      </c>
      <c r="F53" s="48">
        <f>ROUND(SUM(F45:F52),0)</f>
        <v>0</v>
      </c>
      <c r="G53" s="180"/>
    </row>
    <row r="54" spans="1:23" ht="5.45" customHeight="1" x14ac:dyDescent="0.2">
      <c r="A54" s="193"/>
      <c r="B54"/>
      <c r="C54"/>
      <c r="D54" s="194"/>
      <c r="E54" s="194"/>
      <c r="F54" s="3"/>
      <c r="G54" s="173"/>
    </row>
    <row r="55" spans="1:23" x14ac:dyDescent="0.2">
      <c r="A55" s="67" t="s">
        <v>109</v>
      </c>
      <c r="B55" s="7"/>
      <c r="C55" s="7"/>
      <c r="D55" s="7"/>
      <c r="E55" s="30">
        <f>100%-E53</f>
        <v>1</v>
      </c>
      <c r="F55" s="15">
        <f>F40-F53</f>
        <v>0</v>
      </c>
      <c r="G55" s="195"/>
      <c r="I55" s="53" t="s">
        <v>74</v>
      </c>
    </row>
    <row r="56" spans="1:23" ht="4.5" customHeight="1" x14ac:dyDescent="0.2">
      <c r="A56" s="193"/>
      <c r="B56"/>
      <c r="C56"/>
      <c r="D56"/>
      <c r="E56" s="82"/>
      <c r="F56" s="196"/>
      <c r="G56" s="195"/>
    </row>
    <row r="57" spans="1:23" x14ac:dyDescent="0.2">
      <c r="A57"/>
      <c r="B57"/>
      <c r="C57"/>
      <c r="D57" s="2" t="s">
        <v>94</v>
      </c>
      <c r="E57" s="83" t="s">
        <v>108</v>
      </c>
      <c r="F57" s="182"/>
      <c r="G57" s="197"/>
    </row>
    <row r="58" spans="1:23" x14ac:dyDescent="0.2">
      <c r="A58"/>
      <c r="B58" s="68"/>
      <c r="C58"/>
      <c r="D58" s="2" t="s">
        <v>95</v>
      </c>
      <c r="E58" s="83" t="s">
        <v>108</v>
      </c>
      <c r="F58" s="182"/>
      <c r="G58" s="197"/>
      <c r="I58" s="92" t="s">
        <v>152</v>
      </c>
      <c r="J58" s="92"/>
    </row>
    <row r="59" spans="1:23" x14ac:dyDescent="0.2">
      <c r="A59" s="41" t="s">
        <v>51</v>
      </c>
      <c r="B59"/>
      <c r="C59"/>
      <c r="D59" s="2"/>
      <c r="E59" s="2"/>
      <c r="F59" s="2"/>
      <c r="G59" s="167"/>
      <c r="K59"/>
      <c r="L59"/>
      <c r="M59"/>
    </row>
    <row r="60" spans="1:23" x14ac:dyDescent="0.2">
      <c r="A60" s="252"/>
      <c r="B60" s="252"/>
      <c r="C60" s="252"/>
      <c r="D60" s="252"/>
      <c r="E60" s="252"/>
      <c r="F60" s="252"/>
      <c r="G60" s="167"/>
      <c r="I60" s="198" t="s">
        <v>215</v>
      </c>
      <c r="J60" s="198"/>
      <c r="K60" s="112"/>
      <c r="L60" s="112"/>
      <c r="M60" s="112"/>
      <c r="N60" s="112"/>
      <c r="O60" s="112"/>
      <c r="P60" s="112"/>
      <c r="Q60" s="112"/>
      <c r="R60" s="112"/>
      <c r="S60" s="112"/>
      <c r="T60" s="112"/>
      <c r="U60" s="112"/>
      <c r="V60" s="112"/>
      <c r="W60" s="112"/>
    </row>
    <row r="61" spans="1:23" x14ac:dyDescent="0.2">
      <c r="A61" s="198"/>
      <c r="B61" s="198"/>
      <c r="C61" s="198"/>
      <c r="D61" s="198"/>
      <c r="E61" s="198"/>
      <c r="F61" s="198"/>
      <c r="G61" s="167"/>
      <c r="I61" s="199" t="s">
        <v>216</v>
      </c>
      <c r="J61" s="198"/>
      <c r="K61" s="112"/>
      <c r="L61" s="112"/>
      <c r="M61" s="112"/>
      <c r="N61" s="112"/>
      <c r="O61" s="112"/>
      <c r="P61" s="112"/>
      <c r="Q61" s="112"/>
      <c r="R61" s="112"/>
      <c r="S61" s="112"/>
      <c r="T61" s="112"/>
      <c r="U61" s="112"/>
      <c r="V61" s="112"/>
      <c r="W61" s="112"/>
    </row>
    <row r="62" spans="1:23" ht="12.75" customHeight="1" x14ac:dyDescent="0.2">
      <c r="A62" s="252"/>
      <c r="B62" s="252"/>
      <c r="C62" s="252"/>
      <c r="D62" s="252"/>
      <c r="E62" s="252"/>
      <c r="F62" s="252"/>
      <c r="G62" s="167"/>
      <c r="I62" s="252" t="s">
        <v>217</v>
      </c>
      <c r="J62" s="252"/>
      <c r="K62" s="112"/>
      <c r="L62" s="112"/>
      <c r="M62" s="112"/>
      <c r="N62" s="112"/>
      <c r="O62" s="112"/>
      <c r="P62" s="112"/>
      <c r="Q62" s="112"/>
      <c r="R62" s="112"/>
      <c r="S62" s="112"/>
      <c r="T62" s="112"/>
      <c r="U62" s="112"/>
      <c r="V62" s="112"/>
      <c r="W62" s="112"/>
    </row>
    <row r="63" spans="1:23" x14ac:dyDescent="0.2">
      <c r="A63" s="252"/>
      <c r="B63" s="252"/>
      <c r="C63" s="252"/>
      <c r="D63" s="252"/>
      <c r="E63" s="252"/>
      <c r="F63" s="252"/>
      <c r="G63" s="167"/>
      <c r="K63" s="112"/>
      <c r="L63" s="112"/>
      <c r="M63" s="112"/>
      <c r="N63" s="112"/>
      <c r="O63" s="112"/>
      <c r="P63" s="112"/>
      <c r="Q63" s="112"/>
      <c r="R63" s="112"/>
      <c r="S63" s="112"/>
      <c r="T63" s="112"/>
      <c r="U63" s="112"/>
      <c r="V63" s="112"/>
      <c r="W63" s="112"/>
    </row>
    <row r="64" spans="1:23" x14ac:dyDescent="0.2">
      <c r="G64" s="200"/>
      <c r="K64"/>
      <c r="L64"/>
      <c r="M64"/>
    </row>
    <row r="65" spans="1:13" ht="12.75" customHeight="1" x14ac:dyDescent="0.2">
      <c r="A65" s="41" t="s">
        <v>52</v>
      </c>
      <c r="G65" s="200"/>
      <c r="K65"/>
      <c r="L65"/>
      <c r="M65"/>
    </row>
    <row r="66" spans="1:13" x14ac:dyDescent="0.2">
      <c r="A66" s="252"/>
      <c r="B66" s="252"/>
      <c r="C66" s="252"/>
      <c r="D66" s="252"/>
      <c r="E66" s="252"/>
      <c r="F66" s="252"/>
      <c r="G66" s="200"/>
      <c r="I66"/>
      <c r="J66"/>
      <c r="K66"/>
      <c r="L66"/>
      <c r="M66"/>
    </row>
    <row r="67" spans="1:13" x14ac:dyDescent="0.2">
      <c r="A67" s="198"/>
      <c r="B67" s="198"/>
      <c r="C67" s="198"/>
      <c r="D67" s="198"/>
      <c r="E67" s="198"/>
      <c r="F67" s="198"/>
      <c r="G67" s="200"/>
      <c r="I67"/>
      <c r="J67"/>
      <c r="K67"/>
      <c r="L67"/>
      <c r="M67"/>
    </row>
    <row r="68" spans="1:13" x14ac:dyDescent="0.2">
      <c r="A68" s="252"/>
      <c r="B68" s="252"/>
      <c r="C68" s="252"/>
      <c r="D68" s="252"/>
      <c r="E68" s="252"/>
      <c r="F68" s="252"/>
      <c r="G68" s="200"/>
      <c r="I68"/>
      <c r="J68"/>
      <c r="K68"/>
      <c r="L68"/>
      <c r="M68"/>
    </row>
    <row r="69" spans="1:13" x14ac:dyDescent="0.2">
      <c r="A69" s="252"/>
      <c r="B69" s="252"/>
      <c r="C69" s="252"/>
      <c r="D69" s="252"/>
      <c r="E69" s="252"/>
      <c r="F69" s="252"/>
      <c r="G69" s="200"/>
      <c r="I69"/>
      <c r="J69"/>
      <c r="K69"/>
      <c r="L69"/>
      <c r="M69"/>
    </row>
    <row r="70" spans="1:13" ht="11.45" customHeight="1" x14ac:dyDescent="0.2">
      <c r="B70"/>
      <c r="C70"/>
      <c r="D70" s="2"/>
      <c r="E70" s="2"/>
      <c r="F70" s="2"/>
      <c r="G70" s="167"/>
      <c r="K70" s="112"/>
      <c r="L70" s="112"/>
      <c r="M70" s="112"/>
    </row>
    <row r="71" spans="1:13" x14ac:dyDescent="0.2">
      <c r="A71" s="52" t="s">
        <v>67</v>
      </c>
      <c r="G71" s="200"/>
      <c r="I71" s="112"/>
      <c r="J71" s="112"/>
      <c r="K71" s="112"/>
      <c r="L71" s="112"/>
      <c r="M71" s="112"/>
    </row>
    <row r="72" spans="1:13" ht="39" customHeight="1" x14ac:dyDescent="0.2">
      <c r="A72" s="247" t="s">
        <v>182</v>
      </c>
      <c r="B72" s="247"/>
      <c r="C72" s="247"/>
      <c r="D72" s="247"/>
      <c r="E72" s="247"/>
      <c r="F72" s="247"/>
      <c r="G72" s="200"/>
      <c r="I72" s="112"/>
      <c r="J72" s="112"/>
      <c r="K72" s="112"/>
      <c r="L72" s="112"/>
      <c r="M72" s="112"/>
    </row>
    <row r="73" spans="1:13" x14ac:dyDescent="0.2">
      <c r="A73" s="52"/>
      <c r="G73" s="200"/>
      <c r="I73" s="116"/>
      <c r="J73" s="50"/>
      <c r="K73" s="112"/>
      <c r="L73" s="112"/>
      <c r="M73" s="112"/>
    </row>
    <row r="74" spans="1:13" x14ac:dyDescent="0.2">
      <c r="A74" s="201" t="s">
        <v>193</v>
      </c>
      <c r="B74" s="202"/>
      <c r="C74" s="202"/>
      <c r="D74" s="202"/>
      <c r="E74" s="203" t="s">
        <v>162</v>
      </c>
      <c r="F74" s="204">
        <v>1000</v>
      </c>
      <c r="G74" s="200"/>
      <c r="K74" s="112"/>
      <c r="L74" s="112"/>
      <c r="M74" s="112"/>
    </row>
    <row r="75" spans="1:13" x14ac:dyDescent="0.2">
      <c r="A75" s="271" t="s">
        <v>115</v>
      </c>
      <c r="B75" s="272"/>
      <c r="C75" s="272"/>
      <c r="D75" s="273"/>
      <c r="E75" s="169"/>
      <c r="F75" s="205"/>
      <c r="G75" s="206"/>
      <c r="I75" s="112" t="s">
        <v>200</v>
      </c>
      <c r="J75" s="112"/>
    </row>
    <row r="76" spans="1:13" x14ac:dyDescent="0.2">
      <c r="A76" s="271" t="s">
        <v>72</v>
      </c>
      <c r="B76" s="272"/>
      <c r="C76" s="272"/>
      <c r="D76" s="273"/>
      <c r="E76" s="169"/>
      <c r="F76" s="205"/>
      <c r="G76" s="153"/>
      <c r="I76" s="112" t="s">
        <v>181</v>
      </c>
      <c r="J76" s="112"/>
    </row>
    <row r="77" spans="1:13" x14ac:dyDescent="0.2">
      <c r="A77" s="271" t="s">
        <v>73</v>
      </c>
      <c r="B77" s="272"/>
      <c r="C77" s="272"/>
      <c r="D77" s="273"/>
      <c r="E77" s="169"/>
      <c r="F77" s="205"/>
      <c r="G77" s="153"/>
      <c r="I77" s="112" t="s">
        <v>165</v>
      </c>
      <c r="J77" s="112"/>
    </row>
    <row r="78" spans="1:13" x14ac:dyDescent="0.2">
      <c r="A78" s="207" t="s">
        <v>75</v>
      </c>
      <c r="B78" s="140"/>
      <c r="C78" s="140"/>
      <c r="D78" s="140"/>
      <c r="E78" s="169"/>
      <c r="F78" s="205"/>
      <c r="G78" s="153"/>
      <c r="I78" s="112" t="s">
        <v>167</v>
      </c>
      <c r="J78" s="112"/>
      <c r="K78" s="112"/>
      <c r="L78" s="112"/>
      <c r="M78" s="112"/>
    </row>
    <row r="79" spans="1:13" x14ac:dyDescent="0.2">
      <c r="A79" s="208"/>
      <c r="B79" s="75"/>
      <c r="C79" s="75"/>
      <c r="D79" s="209"/>
      <c r="E79" s="210"/>
      <c r="F79" s="211"/>
      <c r="G79" s="153"/>
      <c r="I79" s="112" t="s">
        <v>166</v>
      </c>
      <c r="J79" s="112"/>
      <c r="K79" s="112"/>
      <c r="L79" s="112"/>
      <c r="M79" s="112"/>
    </row>
    <row r="80" spans="1:13" x14ac:dyDescent="0.2">
      <c r="A80" s="212" t="s">
        <v>184</v>
      </c>
      <c r="D80" s="50"/>
      <c r="E80" s="120"/>
      <c r="F80" s="211"/>
      <c r="G80" s="153"/>
      <c r="J80" s="112"/>
      <c r="K80" s="112"/>
      <c r="L80" s="112"/>
      <c r="M80" s="112"/>
    </row>
    <row r="81" spans="1:17" x14ac:dyDescent="0.2">
      <c r="A81" s="213" t="s">
        <v>68</v>
      </c>
      <c r="B81" s="214"/>
      <c r="C81" s="214"/>
      <c r="D81" s="214"/>
      <c r="E81" s="214"/>
      <c r="F81" s="215">
        <f>ROUND(SUM(F75:F80),0)</f>
        <v>0</v>
      </c>
      <c r="G81" s="153"/>
      <c r="K81" s="112"/>
      <c r="L81" s="112"/>
      <c r="M81" s="112"/>
    </row>
    <row r="82" spans="1:17" x14ac:dyDescent="0.2">
      <c r="A82" s="52"/>
      <c r="D82" s="50"/>
      <c r="E82" s="50"/>
      <c r="F82" s="50"/>
      <c r="G82" s="216"/>
      <c r="I82" s="112"/>
      <c r="J82" s="112"/>
      <c r="K82" s="112"/>
      <c r="L82" s="112"/>
      <c r="M82" s="112"/>
    </row>
    <row r="83" spans="1:17" x14ac:dyDescent="0.2">
      <c r="A83" s="67" t="s">
        <v>5</v>
      </c>
      <c r="B83" s="7"/>
      <c r="C83" s="7"/>
      <c r="D83" s="7"/>
      <c r="E83" s="7"/>
      <c r="F83" s="69">
        <f>+F40-F81</f>
        <v>0</v>
      </c>
      <c r="G83" s="200"/>
      <c r="I83" s="53" t="s">
        <v>76</v>
      </c>
      <c r="K83" s="112"/>
      <c r="L83" s="112"/>
      <c r="M83" s="112"/>
    </row>
    <row r="84" spans="1:17" x14ac:dyDescent="0.2">
      <c r="A84" s="54"/>
      <c r="D84" s="50"/>
      <c r="E84" s="50"/>
      <c r="F84" s="50"/>
      <c r="G84" s="217"/>
      <c r="K84" s="112"/>
      <c r="L84" s="112"/>
      <c r="M84" s="112"/>
    </row>
    <row r="85" spans="1:17" x14ac:dyDescent="0.2">
      <c r="A85" s="54"/>
      <c r="B85" s="54"/>
      <c r="C85" s="54"/>
      <c r="G85" s="200"/>
      <c r="I85" s="112"/>
      <c r="J85" s="112"/>
      <c r="K85" s="112"/>
      <c r="L85" s="112"/>
      <c r="M85" s="112"/>
    </row>
    <row r="86" spans="1:17" ht="15" x14ac:dyDescent="0.2">
      <c r="A86" s="41" t="s">
        <v>66</v>
      </c>
      <c r="G86" s="200"/>
      <c r="I86" s="112" t="s">
        <v>203</v>
      </c>
      <c r="J86" s="112"/>
      <c r="K86" s="112"/>
      <c r="L86" s="112"/>
      <c r="M86" s="112"/>
    </row>
    <row r="87" spans="1:17" x14ac:dyDescent="0.2">
      <c r="A87" s="52"/>
      <c r="B87"/>
      <c r="C87"/>
      <c r="D87" s="2"/>
      <c r="E87" s="2"/>
      <c r="F87" s="2"/>
      <c r="G87" s="167"/>
      <c r="K87" s="112"/>
      <c r="L87" s="112"/>
      <c r="M87" s="112"/>
    </row>
    <row r="88" spans="1:17" x14ac:dyDescent="0.2">
      <c r="A88" s="218" t="s">
        <v>53</v>
      </c>
      <c r="B88" s="219"/>
      <c r="C88" s="219"/>
      <c r="D88" s="220"/>
      <c r="E88" s="220"/>
      <c r="F88" s="221"/>
      <c r="G88" s="200"/>
      <c r="I88" s="112"/>
      <c r="J88" s="112"/>
      <c r="K88" s="112"/>
      <c r="L88" s="112"/>
      <c r="M88" s="112"/>
    </row>
    <row r="89" spans="1:17" x14ac:dyDescent="0.2">
      <c r="A89" s="251"/>
      <c r="B89" s="252"/>
      <c r="C89" s="252"/>
      <c r="D89" s="252"/>
      <c r="E89" s="252"/>
      <c r="F89" s="253"/>
      <c r="G89" s="167"/>
      <c r="K89" s="112"/>
      <c r="L89" s="112"/>
      <c r="M89" s="112"/>
    </row>
    <row r="90" spans="1:17" x14ac:dyDescent="0.2">
      <c r="A90" s="222"/>
      <c r="B90" s="198"/>
      <c r="C90" s="198"/>
      <c r="D90" s="198"/>
      <c r="E90" s="198"/>
      <c r="F90" s="223"/>
      <c r="G90" s="167"/>
      <c r="K90" s="112"/>
      <c r="L90" s="112"/>
      <c r="M90" s="112"/>
    </row>
    <row r="91" spans="1:17" x14ac:dyDescent="0.2">
      <c r="A91" s="251"/>
      <c r="B91" s="252"/>
      <c r="C91" s="252"/>
      <c r="D91" s="252"/>
      <c r="E91" s="252"/>
      <c r="F91" s="253"/>
      <c r="G91" s="200"/>
      <c r="J91" s="116"/>
      <c r="K91" s="112"/>
      <c r="L91" s="112"/>
      <c r="M91" s="112"/>
    </row>
    <row r="92" spans="1:17" x14ac:dyDescent="0.2">
      <c r="A92" s="251"/>
      <c r="B92" s="252"/>
      <c r="C92" s="252"/>
      <c r="D92" s="252"/>
      <c r="E92" s="252"/>
      <c r="F92" s="253"/>
      <c r="G92" s="200"/>
      <c r="I92" s="156"/>
      <c r="J92" s="156"/>
      <c r="K92" s="112"/>
      <c r="L92" s="112"/>
      <c r="M92" s="112"/>
    </row>
    <row r="93" spans="1:17" x14ac:dyDescent="0.2">
      <c r="A93" s="254"/>
      <c r="B93" s="255"/>
      <c r="C93" s="255"/>
      <c r="D93" s="255"/>
      <c r="E93" s="255"/>
      <c r="F93" s="256"/>
      <c r="G93" s="200"/>
      <c r="K93" s="112"/>
      <c r="L93" s="112"/>
      <c r="M93" s="112"/>
      <c r="N93" s="112"/>
      <c r="O93" s="112"/>
      <c r="P93" s="112"/>
      <c r="Q93" s="112"/>
    </row>
    <row r="94" spans="1:17" x14ac:dyDescent="0.2">
      <c r="A94" s="198"/>
      <c r="B94" s="198"/>
      <c r="C94" s="198"/>
      <c r="D94" s="198"/>
      <c r="E94" s="198"/>
      <c r="F94" s="198"/>
      <c r="G94" s="200"/>
      <c r="K94" s="112"/>
      <c r="L94" s="112"/>
      <c r="M94" s="112"/>
      <c r="N94" s="112"/>
      <c r="O94" s="112"/>
      <c r="P94" s="112"/>
      <c r="Q94" s="112"/>
    </row>
    <row r="95" spans="1:17" x14ac:dyDescent="0.2">
      <c r="A95" s="54"/>
      <c r="G95" s="200"/>
      <c r="I95" s="56" t="s">
        <v>78</v>
      </c>
      <c r="J95" s="56"/>
      <c r="K95" s="56"/>
      <c r="L95" s="56"/>
      <c r="M95" s="56"/>
      <c r="N95" s="112"/>
      <c r="O95" s="112"/>
      <c r="P95" s="112"/>
      <c r="Q95" s="112"/>
    </row>
    <row r="96" spans="1:17" ht="12.75" customHeight="1" x14ac:dyDescent="0.2">
      <c r="A96" s="224" t="s">
        <v>10</v>
      </c>
      <c r="B96" s="225"/>
      <c r="C96" s="225"/>
      <c r="D96" s="274" t="s">
        <v>101</v>
      </c>
      <c r="E96" s="274" t="s">
        <v>197</v>
      </c>
      <c r="F96" s="226"/>
      <c r="G96" s="200"/>
      <c r="I96" s="41" t="s">
        <v>10</v>
      </c>
      <c r="J96" s="111"/>
      <c r="K96" s="269" t="s">
        <v>101</v>
      </c>
      <c r="L96" s="269" t="s">
        <v>197</v>
      </c>
      <c r="N96" s="112"/>
      <c r="O96" s="112"/>
      <c r="P96" s="112"/>
      <c r="Q96" s="112"/>
    </row>
    <row r="97" spans="1:17" x14ac:dyDescent="0.2">
      <c r="A97" s="227" t="s">
        <v>205</v>
      </c>
      <c r="B97" s="122"/>
      <c r="C97" s="122"/>
      <c r="D97" s="275"/>
      <c r="E97" s="275"/>
      <c r="F97" s="228">
        <v>1000</v>
      </c>
      <c r="G97" s="200"/>
      <c r="I97" s="111" t="s">
        <v>205</v>
      </c>
      <c r="J97" s="41"/>
      <c r="K97" s="270"/>
      <c r="L97" s="270"/>
      <c r="M97" s="70">
        <v>1000</v>
      </c>
      <c r="N97" s="112"/>
      <c r="O97" s="112"/>
      <c r="P97" s="112"/>
      <c r="Q97" s="112"/>
    </row>
    <row r="98" spans="1:17" x14ac:dyDescent="0.2">
      <c r="A98" s="271"/>
      <c r="B98" s="272"/>
      <c r="C98" s="273"/>
      <c r="D98" s="72"/>
      <c r="E98" s="84"/>
      <c r="F98" s="12" t="str">
        <f>IF(D98&lt;&gt;"",ROUND((D98*E98)/1000,0),"")</f>
        <v/>
      </c>
      <c r="G98" s="167"/>
      <c r="I98" s="229" t="s">
        <v>206</v>
      </c>
      <c r="J98" s="229"/>
      <c r="K98" s="230" t="s">
        <v>79</v>
      </c>
      <c r="L98" s="230" t="s">
        <v>79</v>
      </c>
      <c r="M98" s="230" t="s">
        <v>79</v>
      </c>
    </row>
    <row r="99" spans="1:17" x14ac:dyDescent="0.2">
      <c r="A99" s="271"/>
      <c r="B99" s="272"/>
      <c r="C99" s="273"/>
      <c r="D99" s="72"/>
      <c r="E99" s="84"/>
      <c r="F99" s="12" t="str">
        <f t="shared" ref="F99:F102" si="4">IF(D99&lt;&gt;"",ROUND((D99*E99)/1000,0),"")</f>
        <v/>
      </c>
      <c r="G99" s="200"/>
      <c r="I99" s="53" t="s">
        <v>218</v>
      </c>
      <c r="K99" s="246" t="s">
        <v>79</v>
      </c>
      <c r="L99" s="246" t="s">
        <v>79</v>
      </c>
      <c r="M99" s="246" t="s">
        <v>79</v>
      </c>
    </row>
    <row r="100" spans="1:17" x14ac:dyDescent="0.2">
      <c r="A100" s="271"/>
      <c r="B100" s="272"/>
      <c r="C100" s="273"/>
      <c r="D100" s="72"/>
      <c r="E100" s="84"/>
      <c r="F100" s="12" t="str">
        <f t="shared" si="4"/>
        <v/>
      </c>
      <c r="G100" s="200"/>
      <c r="I100" s="56" t="s">
        <v>207</v>
      </c>
      <c r="J100" s="56"/>
      <c r="K100" s="73" t="s">
        <v>79</v>
      </c>
      <c r="L100" s="73" t="s">
        <v>79</v>
      </c>
      <c r="M100" s="73" t="s">
        <v>79</v>
      </c>
    </row>
    <row r="101" spans="1:17" x14ac:dyDescent="0.2">
      <c r="A101" s="271"/>
      <c r="B101" s="272"/>
      <c r="C101" s="273"/>
      <c r="D101" s="76"/>
      <c r="E101" s="85"/>
      <c r="F101" s="12" t="str">
        <f t="shared" si="4"/>
        <v/>
      </c>
      <c r="G101" s="200"/>
      <c r="I101" s="56" t="s">
        <v>208</v>
      </c>
      <c r="J101" s="56"/>
      <c r="K101" s="73" t="s">
        <v>79</v>
      </c>
      <c r="L101" s="73" t="s">
        <v>79</v>
      </c>
      <c r="M101" s="73" t="s">
        <v>79</v>
      </c>
    </row>
    <row r="102" spans="1:17" x14ac:dyDescent="0.2">
      <c r="A102" s="271"/>
      <c r="B102" s="272"/>
      <c r="C102" s="273"/>
      <c r="D102" s="76"/>
      <c r="E102" s="85"/>
      <c r="F102" s="12" t="str">
        <f t="shared" si="4"/>
        <v/>
      </c>
      <c r="G102" s="200"/>
      <c r="I102" s="50" t="s">
        <v>102</v>
      </c>
      <c r="J102" s="50"/>
      <c r="K102" s="50" t="s">
        <v>112</v>
      </c>
      <c r="M102" s="68" t="s">
        <v>113</v>
      </c>
    </row>
    <row r="103" spans="1:17" ht="13.5" thickBot="1" x14ac:dyDescent="0.25">
      <c r="A103" s="231" t="s">
        <v>49</v>
      </c>
      <c r="B103" s="232"/>
      <c r="C103" s="232"/>
      <c r="D103" s="75"/>
      <c r="E103" s="75"/>
      <c r="F103" s="233">
        <f>ROUND(SUM(F98:F102),0)</f>
        <v>0</v>
      </c>
      <c r="G103" s="200"/>
      <c r="I103" s="78"/>
      <c r="J103" s="78"/>
      <c r="K103" s="78"/>
      <c r="L103" s="78"/>
      <c r="M103" s="77" t="s">
        <v>114</v>
      </c>
    </row>
    <row r="104" spans="1:17" x14ac:dyDescent="0.2">
      <c r="A104" s="49"/>
      <c r="G104" s="167"/>
    </row>
    <row r="105" spans="1:17" x14ac:dyDescent="0.2">
      <c r="A105" s="54" t="s">
        <v>189</v>
      </c>
      <c r="G105" s="167"/>
    </row>
    <row r="106" spans="1:17" x14ac:dyDescent="0.2">
      <c r="A106" s="54"/>
      <c r="G106" s="167"/>
    </row>
    <row r="107" spans="1:17" x14ac:dyDescent="0.2">
      <c r="A107" s="252"/>
      <c r="B107" s="252"/>
      <c r="C107" s="252"/>
      <c r="D107" s="252"/>
      <c r="E107" s="252"/>
      <c r="F107" s="252"/>
      <c r="G107" s="167"/>
    </row>
    <row r="108" spans="1:17" x14ac:dyDescent="0.2">
      <c r="A108" s="252"/>
      <c r="B108" s="252"/>
      <c r="C108" s="252"/>
      <c r="D108" s="252"/>
      <c r="E108" s="252"/>
      <c r="F108" s="252"/>
      <c r="G108" s="167"/>
    </row>
    <row r="109" spans="1:17" x14ac:dyDescent="0.2">
      <c r="A109" s="49"/>
      <c r="G109" s="200"/>
      <c r="K109" s="53"/>
      <c r="L109" s="53"/>
      <c r="M109" s="53"/>
    </row>
    <row r="110" spans="1:17" x14ac:dyDescent="0.2">
      <c r="A110" s="218" t="s">
        <v>194</v>
      </c>
      <c r="B110" s="234"/>
      <c r="C110" s="220"/>
      <c r="D110" s="220" t="s">
        <v>111</v>
      </c>
      <c r="E110" s="234" t="s">
        <v>103</v>
      </c>
      <c r="F110" s="235">
        <v>1000</v>
      </c>
      <c r="G110" s="200"/>
      <c r="I110" s="156" t="s">
        <v>198</v>
      </c>
      <c r="J110" s="116"/>
    </row>
    <row r="111" spans="1:17" x14ac:dyDescent="0.2">
      <c r="A111" s="260"/>
      <c r="B111" s="261"/>
      <c r="C111" s="268"/>
      <c r="D111" s="79"/>
      <c r="E111" s="79"/>
      <c r="F111" s="12" t="str">
        <f>IF(D111&lt;&gt;"",ROUND((D111-E111),0),"")</f>
        <v/>
      </c>
      <c r="G111" s="200"/>
      <c r="I111" s="53" t="s">
        <v>199</v>
      </c>
    </row>
    <row r="112" spans="1:17" x14ac:dyDescent="0.2">
      <c r="A112" s="260"/>
      <c r="B112" s="261"/>
      <c r="C112" s="268"/>
      <c r="D112" s="79"/>
      <c r="E112" s="79"/>
      <c r="F112" s="12" t="str">
        <f t="shared" ref="F112:F113" si="5">IF(D112&lt;&gt;"",ROUND((D112-E112),0),"")</f>
        <v/>
      </c>
      <c r="G112" s="167"/>
      <c r="J112" s="92"/>
    </row>
    <row r="113" spans="1:13" x14ac:dyDescent="0.2">
      <c r="A113" s="260"/>
      <c r="B113" s="261"/>
      <c r="C113" s="268"/>
      <c r="D113" s="79"/>
      <c r="E113" s="79"/>
      <c r="F113" s="12" t="str">
        <f t="shared" si="5"/>
        <v/>
      </c>
      <c r="G113" s="200"/>
    </row>
    <row r="114" spans="1:13" x14ac:dyDescent="0.2">
      <c r="A114" s="231" t="s">
        <v>49</v>
      </c>
      <c r="B114" s="232"/>
      <c r="C114" s="232"/>
      <c r="D114" s="75"/>
      <c r="E114" s="75"/>
      <c r="F114" s="236">
        <f>ROUND(SUM(F111:F113),0)</f>
        <v>0</v>
      </c>
      <c r="G114" s="200"/>
    </row>
    <row r="115" spans="1:13" x14ac:dyDescent="0.2">
      <c r="A115" s="49"/>
      <c r="D115" s="50"/>
      <c r="E115" s="50"/>
      <c r="F115" s="50"/>
      <c r="G115" s="200"/>
    </row>
    <row r="116" spans="1:13" x14ac:dyDescent="0.2">
      <c r="A116" s="54" t="s">
        <v>190</v>
      </c>
      <c r="D116" s="50"/>
      <c r="E116" s="50"/>
      <c r="F116" s="50"/>
      <c r="G116" s="200"/>
    </row>
    <row r="117" spans="1:13" x14ac:dyDescent="0.2">
      <c r="A117" s="252"/>
      <c r="B117" s="252"/>
      <c r="C117" s="252"/>
      <c r="D117" s="252"/>
      <c r="E117" s="252"/>
      <c r="F117" s="252"/>
      <c r="G117" s="200"/>
    </row>
    <row r="118" spans="1:13" x14ac:dyDescent="0.2">
      <c r="A118" s="41"/>
      <c r="G118" s="200"/>
      <c r="J118" s="156"/>
    </row>
    <row r="119" spans="1:13" x14ac:dyDescent="0.2">
      <c r="A119" s="218" t="s">
        <v>13</v>
      </c>
      <c r="B119" s="219"/>
      <c r="C119" s="219"/>
      <c r="D119" s="220"/>
      <c r="E119" s="237"/>
      <c r="F119" s="235">
        <v>1000</v>
      </c>
      <c r="G119" s="167"/>
      <c r="I119" s="53" t="s">
        <v>211</v>
      </c>
      <c r="J119" s="41"/>
      <c r="M119" s="70"/>
    </row>
    <row r="120" spans="1:13" x14ac:dyDescent="0.2">
      <c r="A120" s="260" t="s">
        <v>184</v>
      </c>
      <c r="B120" s="261"/>
      <c r="C120" s="261"/>
      <c r="D120" s="261"/>
      <c r="E120" s="261"/>
      <c r="F120" s="79"/>
      <c r="G120" s="200"/>
      <c r="I120" s="53" t="s">
        <v>212</v>
      </c>
      <c r="M120" s="56"/>
    </row>
    <row r="121" spans="1:13" x14ac:dyDescent="0.2">
      <c r="A121" s="262" t="s">
        <v>188</v>
      </c>
      <c r="B121" s="263"/>
      <c r="C121" s="263"/>
      <c r="D121" s="263"/>
      <c r="E121" s="263"/>
      <c r="F121" s="79"/>
      <c r="G121" s="200"/>
      <c r="K121" s="68"/>
      <c r="L121" s="55"/>
      <c r="M121" s="56"/>
    </row>
    <row r="122" spans="1:13" ht="12.75" customHeight="1" x14ac:dyDescent="0.2">
      <c r="A122" s="262" t="s">
        <v>185</v>
      </c>
      <c r="B122" s="263"/>
      <c r="C122" s="263"/>
      <c r="D122" s="263"/>
      <c r="E122" s="263"/>
      <c r="F122" s="79"/>
      <c r="G122" s="200"/>
      <c r="I122" s="50" t="s">
        <v>202</v>
      </c>
      <c r="L122" s="55"/>
      <c r="M122" s="74"/>
    </row>
    <row r="123" spans="1:13" x14ac:dyDescent="0.2">
      <c r="A123" s="262" t="s">
        <v>213</v>
      </c>
      <c r="B123" s="263"/>
      <c r="C123" s="263"/>
      <c r="D123" s="263"/>
      <c r="E123" s="263"/>
      <c r="F123" s="79"/>
      <c r="G123" s="200"/>
      <c r="L123" s="55"/>
      <c r="M123" s="74"/>
    </row>
    <row r="124" spans="1:13" x14ac:dyDescent="0.2">
      <c r="A124" s="262" t="s">
        <v>195</v>
      </c>
      <c r="B124" s="263"/>
      <c r="C124" s="263"/>
      <c r="D124" s="263"/>
      <c r="E124" s="263"/>
      <c r="F124" s="79"/>
      <c r="G124" s="200"/>
    </row>
    <row r="125" spans="1:13" x14ac:dyDescent="0.2">
      <c r="A125" s="262" t="s">
        <v>196</v>
      </c>
      <c r="B125" s="263"/>
      <c r="C125" s="263"/>
      <c r="D125" s="263"/>
      <c r="E125" s="263"/>
      <c r="F125" s="79"/>
      <c r="G125" s="200"/>
      <c r="L125" s="55"/>
      <c r="M125" s="74"/>
    </row>
    <row r="126" spans="1:13" x14ac:dyDescent="0.2">
      <c r="A126" s="262" t="s">
        <v>209</v>
      </c>
      <c r="B126" s="263"/>
      <c r="C126" s="263"/>
      <c r="D126" s="263"/>
      <c r="E126" s="80"/>
      <c r="F126" s="79"/>
      <c r="G126" s="200"/>
      <c r="I126" s="107"/>
      <c r="L126" s="55"/>
      <c r="M126" s="74"/>
    </row>
    <row r="127" spans="1:13" x14ac:dyDescent="0.2">
      <c r="A127" s="238"/>
      <c r="B127" s="139"/>
      <c r="C127" s="139"/>
      <c r="D127" s="139"/>
      <c r="E127" s="239"/>
      <c r="F127" s="79"/>
      <c r="G127" s="200"/>
      <c r="L127" s="55"/>
      <c r="M127" s="74"/>
    </row>
    <row r="128" spans="1:13" x14ac:dyDescent="0.2">
      <c r="A128" s="238"/>
      <c r="B128" s="139"/>
      <c r="C128" s="139"/>
      <c r="D128" s="139"/>
      <c r="E128" s="239"/>
      <c r="F128" s="79"/>
      <c r="G128" s="200"/>
      <c r="L128" s="55"/>
      <c r="M128" s="74"/>
    </row>
    <row r="129" spans="1:17" x14ac:dyDescent="0.2">
      <c r="A129" s="264"/>
      <c r="B129" s="265"/>
      <c r="C129" s="265"/>
      <c r="D129" s="265"/>
      <c r="E129" s="265"/>
      <c r="F129" s="240"/>
      <c r="G129" s="200"/>
    </row>
    <row r="130" spans="1:17" x14ac:dyDescent="0.2">
      <c r="A130" s="266"/>
      <c r="B130" s="267"/>
      <c r="C130" s="267"/>
      <c r="D130" s="267"/>
      <c r="E130" s="267"/>
      <c r="F130" s="241"/>
      <c r="G130" s="200"/>
      <c r="K130" s="53"/>
      <c r="L130" s="53"/>
      <c r="M130" s="53"/>
      <c r="N130" s="53"/>
    </row>
    <row r="131" spans="1:17" x14ac:dyDescent="0.2">
      <c r="A131" s="231" t="s">
        <v>49</v>
      </c>
      <c r="B131" s="232"/>
      <c r="C131" s="232"/>
      <c r="D131" s="75"/>
      <c r="E131" s="75"/>
      <c r="F131" s="236">
        <f>ROUND(SUM(F120:F130),0)</f>
        <v>0</v>
      </c>
      <c r="G131" s="200"/>
      <c r="K131" s="53"/>
      <c r="L131" s="53"/>
      <c r="M131" s="53"/>
      <c r="N131" s="53"/>
    </row>
    <row r="132" spans="1:17" x14ac:dyDescent="0.2">
      <c r="D132" s="50"/>
      <c r="E132" s="50"/>
      <c r="F132" s="50"/>
      <c r="G132" s="200"/>
      <c r="I132"/>
      <c r="J132"/>
    </row>
    <row r="133" spans="1:17" x14ac:dyDescent="0.2">
      <c r="A133" s="54" t="s">
        <v>191</v>
      </c>
      <c r="D133" s="50"/>
      <c r="E133" s="50"/>
      <c r="F133" s="50"/>
      <c r="G133" s="200"/>
      <c r="I133"/>
      <c r="J133"/>
    </row>
    <row r="134" spans="1:17" x14ac:dyDescent="0.2">
      <c r="A134" s="252"/>
      <c r="B134" s="252"/>
      <c r="C134" s="252"/>
      <c r="D134" s="252"/>
      <c r="E134" s="252"/>
      <c r="F134" s="252"/>
      <c r="G134" s="200"/>
      <c r="I134"/>
      <c r="J134"/>
    </row>
    <row r="135" spans="1:17" x14ac:dyDescent="0.2">
      <c r="A135" s="252"/>
      <c r="B135" s="252"/>
      <c r="C135" s="252"/>
      <c r="D135" s="252"/>
      <c r="E135" s="252"/>
      <c r="F135" s="252"/>
      <c r="G135" s="200"/>
      <c r="I135"/>
      <c r="J135"/>
    </row>
    <row r="136" spans="1:17" x14ac:dyDescent="0.2">
      <c r="D136" s="50"/>
      <c r="E136" s="50"/>
      <c r="F136" s="50"/>
      <c r="G136" s="200"/>
      <c r="K136" s="53"/>
      <c r="L136" s="53"/>
      <c r="M136" s="53"/>
      <c r="N136" s="53"/>
      <c r="O136" s="53"/>
      <c r="P136" s="53"/>
      <c r="Q136" s="53"/>
    </row>
    <row r="137" spans="1:17" x14ac:dyDescent="0.2">
      <c r="A137" s="224" t="s">
        <v>54</v>
      </c>
      <c r="B137" s="242"/>
      <c r="C137" s="242"/>
      <c r="D137" s="243"/>
      <c r="E137" s="35"/>
      <c r="F137" s="226">
        <v>1000</v>
      </c>
      <c r="G137" s="200"/>
      <c r="I137" s="92" t="s">
        <v>153</v>
      </c>
      <c r="J137" s="92"/>
    </row>
    <row r="138" spans="1:17" x14ac:dyDescent="0.2">
      <c r="A138" s="208"/>
      <c r="B138" s="71"/>
      <c r="C138" s="71"/>
      <c r="D138" s="80"/>
      <c r="E138" s="80"/>
      <c r="F138" s="79"/>
      <c r="G138" s="200"/>
      <c r="I138" s="116"/>
      <c r="J138" s="116"/>
    </row>
    <row r="139" spans="1:17" x14ac:dyDescent="0.2">
      <c r="A139" s="244"/>
      <c r="B139" s="39"/>
      <c r="C139" s="39"/>
      <c r="D139" s="2"/>
      <c r="E139" s="2"/>
      <c r="F139" s="241"/>
      <c r="G139" s="200"/>
    </row>
    <row r="140" spans="1:17" x14ac:dyDescent="0.2">
      <c r="A140" s="231" t="s">
        <v>49</v>
      </c>
      <c r="B140" s="232"/>
      <c r="C140" s="232"/>
      <c r="D140" s="75"/>
      <c r="E140" s="75"/>
      <c r="F140" s="236">
        <f>ROUND(SUM(F138:F139),0)</f>
        <v>0</v>
      </c>
      <c r="G140" s="200"/>
    </row>
    <row r="141" spans="1:17" x14ac:dyDescent="0.2">
      <c r="A141" s="56"/>
      <c r="B141" s="73"/>
      <c r="C141" s="73"/>
      <c r="D141" s="56"/>
      <c r="E141" s="56"/>
      <c r="F141" s="74"/>
      <c r="G141" s="200"/>
    </row>
    <row r="142" spans="1:17" x14ac:dyDescent="0.2">
      <c r="A142" s="54" t="s">
        <v>192</v>
      </c>
      <c r="B142" s="73"/>
      <c r="C142" s="73"/>
      <c r="D142" s="56"/>
      <c r="E142" s="56"/>
      <c r="F142" s="74"/>
      <c r="G142" s="200"/>
    </row>
    <row r="143" spans="1:17" x14ac:dyDescent="0.2">
      <c r="A143" s="252"/>
      <c r="B143" s="252"/>
      <c r="C143" s="252"/>
      <c r="D143" s="252"/>
      <c r="E143" s="252"/>
      <c r="F143" s="252"/>
      <c r="G143" s="200"/>
    </row>
    <row r="144" spans="1:17" x14ac:dyDescent="0.2">
      <c r="A144" s="54"/>
      <c r="B144" s="73"/>
      <c r="C144" s="73"/>
      <c r="D144" s="56"/>
      <c r="E144" s="56"/>
      <c r="F144" s="74"/>
      <c r="G144" s="200"/>
    </row>
    <row r="145" spans="1:10" x14ac:dyDescent="0.2">
      <c r="A145" s="218" t="s">
        <v>71</v>
      </c>
      <c r="B145" s="219"/>
      <c r="C145" s="219"/>
      <c r="D145" s="220"/>
      <c r="E145" s="237"/>
      <c r="F145" s="245"/>
      <c r="G145" s="200"/>
    </row>
    <row r="146" spans="1:10" x14ac:dyDescent="0.2">
      <c r="A146" s="257"/>
      <c r="B146" s="258"/>
      <c r="C146" s="258"/>
      <c r="D146" s="258"/>
      <c r="E146" s="258"/>
      <c r="F146" s="259"/>
      <c r="G146" s="200"/>
      <c r="I146" s="94"/>
      <c r="J146" s="94"/>
    </row>
    <row r="147" spans="1:10" x14ac:dyDescent="0.2">
      <c r="A147" s="251"/>
      <c r="B147" s="252"/>
      <c r="C147" s="252"/>
      <c r="D147" s="252"/>
      <c r="E147" s="252"/>
      <c r="F147" s="253"/>
      <c r="G147" s="200"/>
    </row>
    <row r="148" spans="1:10" x14ac:dyDescent="0.2">
      <c r="A148" s="251"/>
      <c r="B148" s="252"/>
      <c r="C148" s="252"/>
      <c r="D148" s="252"/>
      <c r="E148" s="252"/>
      <c r="F148" s="253"/>
      <c r="G148" s="200"/>
    </row>
    <row r="149" spans="1:10" x14ac:dyDescent="0.2">
      <c r="A149" s="251"/>
      <c r="B149" s="252"/>
      <c r="C149" s="252"/>
      <c r="D149" s="252"/>
      <c r="E149" s="252"/>
      <c r="F149" s="253"/>
      <c r="G149" s="200"/>
    </row>
    <row r="150" spans="1:10" x14ac:dyDescent="0.2">
      <c r="A150" s="251"/>
      <c r="B150" s="252"/>
      <c r="C150" s="252"/>
      <c r="D150" s="252"/>
      <c r="E150" s="252"/>
      <c r="F150" s="253"/>
      <c r="G150" s="200"/>
      <c r="I150" s="94"/>
      <c r="J150" s="94"/>
    </row>
    <row r="151" spans="1:10" x14ac:dyDescent="0.2">
      <c r="A151" s="251"/>
      <c r="B151" s="252"/>
      <c r="C151" s="252"/>
      <c r="D151" s="252"/>
      <c r="E151" s="252"/>
      <c r="F151" s="253"/>
      <c r="G151" s="200"/>
      <c r="I151" s="94"/>
      <c r="J151" s="94"/>
    </row>
    <row r="152" spans="1:10" x14ac:dyDescent="0.2">
      <c r="A152" s="251"/>
      <c r="B152" s="252"/>
      <c r="C152" s="252"/>
      <c r="D152" s="252"/>
      <c r="E152" s="252"/>
      <c r="F152" s="253"/>
      <c r="G152" s="200"/>
      <c r="I152" s="94"/>
      <c r="J152" s="94"/>
    </row>
    <row r="153" spans="1:10" x14ac:dyDescent="0.2">
      <c r="A153" s="251"/>
      <c r="B153" s="252"/>
      <c r="C153" s="252"/>
      <c r="D153" s="252"/>
      <c r="E153" s="252"/>
      <c r="F153" s="253"/>
      <c r="G153" s="200"/>
      <c r="I153" s="94"/>
      <c r="J153" s="94"/>
    </row>
    <row r="154" spans="1:10" x14ac:dyDescent="0.2">
      <c r="A154" s="251"/>
      <c r="B154" s="252"/>
      <c r="C154" s="252"/>
      <c r="D154" s="252"/>
      <c r="E154" s="252"/>
      <c r="F154" s="253"/>
      <c r="G154" s="200"/>
    </row>
    <row r="155" spans="1:10" x14ac:dyDescent="0.2">
      <c r="A155" s="251"/>
      <c r="B155" s="252"/>
      <c r="C155" s="252"/>
      <c r="D155" s="252"/>
      <c r="E155" s="252"/>
      <c r="F155" s="253"/>
      <c r="G155" s="200"/>
    </row>
    <row r="156" spans="1:10" x14ac:dyDescent="0.2">
      <c r="A156" s="251"/>
      <c r="B156" s="252"/>
      <c r="C156" s="252"/>
      <c r="D156" s="252"/>
      <c r="E156" s="252"/>
      <c r="F156" s="253"/>
      <c r="G156" s="200"/>
    </row>
    <row r="157" spans="1:10" x14ac:dyDescent="0.2">
      <c r="A157" s="251"/>
      <c r="B157" s="252"/>
      <c r="C157" s="252"/>
      <c r="D157" s="252"/>
      <c r="E157" s="252"/>
      <c r="F157" s="253"/>
      <c r="G157" s="200"/>
    </row>
    <row r="158" spans="1:10" x14ac:dyDescent="0.2">
      <c r="A158" s="251"/>
      <c r="B158" s="252"/>
      <c r="C158" s="252"/>
      <c r="D158" s="252"/>
      <c r="E158" s="252"/>
      <c r="F158" s="253"/>
      <c r="G158" s="200"/>
    </row>
    <row r="159" spans="1:10" x14ac:dyDescent="0.2">
      <c r="A159" s="251"/>
      <c r="B159" s="252"/>
      <c r="C159" s="252"/>
      <c r="D159" s="252"/>
      <c r="E159" s="252"/>
      <c r="F159" s="253"/>
      <c r="G159" s="200"/>
    </row>
    <row r="160" spans="1:10" x14ac:dyDescent="0.2">
      <c r="A160" s="251"/>
      <c r="B160" s="252"/>
      <c r="C160" s="252"/>
      <c r="D160" s="252"/>
      <c r="E160" s="252"/>
      <c r="F160" s="253"/>
      <c r="G160" s="200"/>
      <c r="J160" s="116"/>
    </row>
    <row r="161" spans="1:7" x14ac:dyDescent="0.2">
      <c r="A161" s="254"/>
      <c r="B161" s="255"/>
      <c r="C161" s="255"/>
      <c r="D161" s="255"/>
      <c r="E161" s="255"/>
      <c r="F161" s="256"/>
      <c r="G161" s="200"/>
    </row>
    <row r="162" spans="1:7" ht="8.25" customHeight="1" thickBot="1" x14ac:dyDescent="0.25">
      <c r="A162" s="63"/>
      <c r="B162" s="63"/>
      <c r="C162" s="63"/>
      <c r="D162" s="64"/>
      <c r="E162" s="64"/>
      <c r="F162" s="64"/>
      <c r="G162" s="200"/>
    </row>
    <row r="163" spans="1:7" x14ac:dyDescent="0.2">
      <c r="G163" s="1"/>
    </row>
    <row r="164" spans="1:7" x14ac:dyDescent="0.2">
      <c r="A164" s="94" t="s">
        <v>93</v>
      </c>
    </row>
  </sheetData>
  <sheetProtection formatCells="0" formatRows="0" insertRows="0"/>
  <mergeCells count="89">
    <mergeCell ref="A10:A11"/>
    <mergeCell ref="B10:C10"/>
    <mergeCell ref="D10:E10"/>
    <mergeCell ref="F10:F11"/>
    <mergeCell ref="I10:J10"/>
    <mergeCell ref="B11:C11"/>
    <mergeCell ref="B14:C14"/>
    <mergeCell ref="D14:E14"/>
    <mergeCell ref="B4:F4"/>
    <mergeCell ref="B5:F5"/>
    <mergeCell ref="I5:L5"/>
    <mergeCell ref="B7:F7"/>
    <mergeCell ref="D11:E11"/>
    <mergeCell ref="B12:C12"/>
    <mergeCell ref="D12:E12"/>
    <mergeCell ref="B13:C13"/>
    <mergeCell ref="D13:E13"/>
    <mergeCell ref="B15:C15"/>
    <mergeCell ref="D15:E15"/>
    <mergeCell ref="B16:C16"/>
    <mergeCell ref="D16:E16"/>
    <mergeCell ref="B17:C17"/>
    <mergeCell ref="D17:E17"/>
    <mergeCell ref="I62:J62"/>
    <mergeCell ref="A63:F63"/>
    <mergeCell ref="A21:A22"/>
    <mergeCell ref="C33:D33"/>
    <mergeCell ref="A36:C36"/>
    <mergeCell ref="A43:A44"/>
    <mergeCell ref="A48:B48"/>
    <mergeCell ref="A49:B49"/>
    <mergeCell ref="A76:D76"/>
    <mergeCell ref="A51:B51"/>
    <mergeCell ref="A52:B52"/>
    <mergeCell ref="A60:F60"/>
    <mergeCell ref="A62:F62"/>
    <mergeCell ref="A66:F66"/>
    <mergeCell ref="A68:F68"/>
    <mergeCell ref="A69:F69"/>
    <mergeCell ref="A72:F72"/>
    <mergeCell ref="A75:D75"/>
    <mergeCell ref="A77:D77"/>
    <mergeCell ref="A89:F89"/>
    <mergeCell ref="A91:F91"/>
    <mergeCell ref="A92:F92"/>
    <mergeCell ref="A93:F93"/>
    <mergeCell ref="A113:C113"/>
    <mergeCell ref="K96:K97"/>
    <mergeCell ref="L96:L97"/>
    <mergeCell ref="A98:C98"/>
    <mergeCell ref="A99:C99"/>
    <mergeCell ref="A100:C100"/>
    <mergeCell ref="A101:C101"/>
    <mergeCell ref="D96:D97"/>
    <mergeCell ref="E96:E97"/>
    <mergeCell ref="A102:C102"/>
    <mergeCell ref="A107:F107"/>
    <mergeCell ref="A108:F108"/>
    <mergeCell ref="A111:C111"/>
    <mergeCell ref="A112:C112"/>
    <mergeCell ref="A135:F135"/>
    <mergeCell ref="A117:F117"/>
    <mergeCell ref="A120:E120"/>
    <mergeCell ref="A121:E121"/>
    <mergeCell ref="A122:E122"/>
    <mergeCell ref="A123:E123"/>
    <mergeCell ref="A124:E124"/>
    <mergeCell ref="A125:E125"/>
    <mergeCell ref="A126:D126"/>
    <mergeCell ref="A129:E129"/>
    <mergeCell ref="A130:E130"/>
    <mergeCell ref="A134:F134"/>
    <mergeCell ref="A156:F156"/>
    <mergeCell ref="A143:F143"/>
    <mergeCell ref="A146:F146"/>
    <mergeCell ref="A147:F147"/>
    <mergeCell ref="A148:F148"/>
    <mergeCell ref="A149:F149"/>
    <mergeCell ref="A150:F150"/>
    <mergeCell ref="A151:F151"/>
    <mergeCell ref="A152:F152"/>
    <mergeCell ref="A153:F153"/>
    <mergeCell ref="A154:F154"/>
    <mergeCell ref="A155:F155"/>
    <mergeCell ref="A157:F157"/>
    <mergeCell ref="A158:F158"/>
    <mergeCell ref="A159:F159"/>
    <mergeCell ref="A160:F160"/>
    <mergeCell ref="A161:F161"/>
  </mergeCells>
  <conditionalFormatting sqref="F55:G56">
    <cfRule type="cellIs" dxfId="5" priority="10" operator="notEqual">
      <formula>0</formula>
    </cfRule>
  </conditionalFormatting>
  <conditionalFormatting sqref="E55:E56">
    <cfRule type="cellIs" dxfId="4" priority="9" operator="notEqual">
      <formula>0</formula>
    </cfRule>
  </conditionalFormatting>
  <conditionalFormatting sqref="G84">
    <cfRule type="cellIs" dxfId="3" priority="5" operator="notEqual">
      <formula>0</formula>
    </cfRule>
    <cfRule type="cellIs" priority="6" operator="notEqual">
      <formula>0</formula>
    </cfRule>
    <cfRule type="cellIs" priority="7" operator="greaterThan">
      <formula>0</formula>
    </cfRule>
    <cfRule type="aboveAverage" dxfId="2" priority="8"/>
  </conditionalFormatting>
  <conditionalFormatting sqref="F83">
    <cfRule type="cellIs" dxfId="1" priority="1" operator="notEqual">
      <formula>0</formula>
    </cfRule>
    <cfRule type="cellIs" priority="2" operator="notEqual">
      <formula>0</formula>
    </cfRule>
    <cfRule type="cellIs" priority="3" operator="greaterThan">
      <formula>0</formula>
    </cfRule>
    <cfRule type="aboveAverage" dxfId="0" priority="4"/>
  </conditionalFormatting>
  <dataValidations count="3">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11:F114 F35:G35 F38:G38 F40:G40 E48:G49 E51:G53 E55:G56 G84 G33 F81 F103 F131 F140 F83 F32:F34 F39 F41 F36:F37"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s>
  <pageMargins left="0.51181102362204722" right="0.19685039370078741" top="0.55118110236220474" bottom="0.55118110236220474" header="0.31496062992125984" footer="0.11811023622047245"/>
  <pageSetup paperSize="9" fitToHeight="0" orientation="portrait" r:id="rId1"/>
  <headerFooter>
    <oddFooter>&amp;RDel 3, side &amp;P</oddFooter>
  </headerFooter>
  <rowBreaks count="1" manualBreakCount="1">
    <brk id="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137</v>
      </c>
      <c r="B1" t="s">
        <v>138</v>
      </c>
      <c r="C1" t="s">
        <v>134</v>
      </c>
      <c r="G1" s="39" t="s">
        <v>143</v>
      </c>
      <c r="H1" s="39" t="s">
        <v>144</v>
      </c>
      <c r="J1" t="s">
        <v>136</v>
      </c>
      <c r="K1" t="s">
        <v>135</v>
      </c>
      <c r="L1" t="str">
        <f>'2.10 Effekter'!$A$3</f>
        <v>Projektets forventede effekter på kort og mellemlangt sigt</v>
      </c>
      <c r="M1" t="s">
        <v>139</v>
      </c>
      <c r="N1" t="s">
        <v>140</v>
      </c>
      <c r="O1">
        <v>1</v>
      </c>
      <c r="P1" t="str">
        <f>'2.10 Effekter'!$A$3</f>
        <v>Projektets forventede effekter på kort og mellemlangt sigt</v>
      </c>
      <c r="Q1" t="s">
        <v>141</v>
      </c>
    </row>
    <row r="2" spans="1:17" x14ac:dyDescent="0.2">
      <c r="A2" t="str">
        <f ca="1">IFERROR(VLOOKUP(VLOOKUP(K2,$J:$N,5,FALSE),$O$1:$Q$2,3,FALSE)&amp;" - "&amp;VLOOKUP($K2,$J:$N,3,FALSE),"")</f>
        <v/>
      </c>
      <c r="B2" t="str">
        <f ca="1">IFERROR(VLOOKUP($K2,$J:$M,4,FALSE),"")</f>
        <v/>
      </c>
      <c r="C2" t="str">
        <f ca="1">IF(A2&lt;&gt;"",#REF!,"")</f>
        <v/>
      </c>
      <c r="J2" t="str">
        <f ca="1">IF(M2=0,"",COUNTIF(M$2:M2,"&lt;&gt;0"))</f>
        <v/>
      </c>
      <c r="K2">
        <v>1</v>
      </c>
      <c r="L2">
        <f ca="1">OFFSET('2.10 Effekter'!$A$3,$K2,0)</f>
        <v>1</v>
      </c>
      <c r="M2">
        <f ca="1">OFFSET('2.10 Effekter'!$B$3,$K2,0)</f>
        <v>0</v>
      </c>
      <c r="N2">
        <f ca="1">IF(N1=2,2,IF(L2=$P$2,2,1))</f>
        <v>1</v>
      </c>
      <c r="O2">
        <v>2</v>
      </c>
      <c r="P2" t="str">
        <f>'2.10 Effekter'!$A11</f>
        <v xml:space="preserve">Projektets effekter på længere sigt </v>
      </c>
      <c r="Q2" t="s">
        <v>142</v>
      </c>
    </row>
    <row r="3" spans="1:17" x14ac:dyDescent="0.2">
      <c r="A3" t="str">
        <f t="shared" ref="A3:A66" ca="1" si="0">IFERROR(VLOOKUP(VLOOKUP(K3,$J:$N,5,FALSE),$O$1:$Q$2,3,FALSE)&amp;" - "&amp;VLOOKUP($K3,$J:$N,3,FALSE),"")</f>
        <v/>
      </c>
      <c r="B3" t="str">
        <f t="shared" ref="B3:B66" ca="1" si="1">IFERROR(VLOOKUP($K3,$J:$M,4,FALSE),"")</f>
        <v/>
      </c>
      <c r="C3" t="str">
        <f ca="1">IF(A3&lt;&gt;"",#REF!,"")</f>
        <v/>
      </c>
      <c r="J3" t="str">
        <f ca="1">IF(M3=0,"",COUNTIF(M$2:M3,"&lt;&gt;0"))</f>
        <v/>
      </c>
      <c r="K3">
        <f t="shared" ref="K3:K66" si="2">K2+1</f>
        <v>2</v>
      </c>
      <c r="L3">
        <f ca="1">OFFSET('2.10 Effekter'!$A$3,$K3,0)</f>
        <v>2</v>
      </c>
      <c r="M3">
        <f ca="1">OFFSET('2.10 Effekter'!$B$3,$K3,0)</f>
        <v>0</v>
      </c>
      <c r="N3">
        <f t="shared" ref="N3:N66" ca="1" si="3">IF(N2=2,2,IF(L3=$P$2,2,1))</f>
        <v>1</v>
      </c>
      <c r="P3">
        <f ca="1">LEN(A3)</f>
        <v>0</v>
      </c>
    </row>
    <row r="4" spans="1:17" x14ac:dyDescent="0.2">
      <c r="A4" t="str">
        <f t="shared" ca="1" si="0"/>
        <v/>
      </c>
      <c r="B4" t="str">
        <f t="shared" ca="1" si="1"/>
        <v/>
      </c>
      <c r="C4" t="str">
        <f ca="1">IF(A4&lt;&gt;"",#REF!,"")</f>
        <v/>
      </c>
      <c r="J4" t="str">
        <f ca="1">IF(M4=0,"",COUNTIF(M$2:M4,"&lt;&gt;0"))</f>
        <v/>
      </c>
      <c r="K4">
        <f t="shared" si="2"/>
        <v>3</v>
      </c>
      <c r="L4">
        <f ca="1">OFFSET('2.10 Effekter'!$A$3,$K4,0)</f>
        <v>3</v>
      </c>
      <c r="M4">
        <f ca="1">OFFSET('2.10 Effekter'!$B$3,$K4,0)</f>
        <v>0</v>
      </c>
      <c r="N4">
        <f t="shared" ca="1" si="3"/>
        <v>1</v>
      </c>
      <c r="P4">
        <f t="shared" ref="P4:P7" ca="1" si="4">LEN(A4)</f>
        <v>0</v>
      </c>
    </row>
    <row r="5" spans="1:17" x14ac:dyDescent="0.2">
      <c r="A5" t="str">
        <f t="shared" ca="1" si="0"/>
        <v/>
      </c>
      <c r="B5" t="str">
        <f t="shared" ca="1" si="1"/>
        <v/>
      </c>
      <c r="C5" t="str">
        <f ca="1">IF(A5&lt;&gt;"",#REF!,"")</f>
        <v/>
      </c>
      <c r="J5" t="str">
        <f ca="1">IF(M5=0,"",COUNTIF(M$2:M5,"&lt;&gt;0"))</f>
        <v/>
      </c>
      <c r="K5">
        <f t="shared" si="2"/>
        <v>4</v>
      </c>
      <c r="L5">
        <f ca="1">OFFSET('2.10 Effekter'!$A$3,$K5,0)</f>
        <v>4</v>
      </c>
      <c r="M5">
        <f ca="1">OFFSET('2.10 Effekter'!$B$3,$K5,0)</f>
        <v>0</v>
      </c>
      <c r="N5">
        <f t="shared" ca="1" si="3"/>
        <v>1</v>
      </c>
      <c r="P5">
        <f t="shared" ca="1" si="4"/>
        <v>0</v>
      </c>
    </row>
    <row r="6" spans="1:17" x14ac:dyDescent="0.2">
      <c r="A6" t="str">
        <f t="shared" ca="1" si="0"/>
        <v/>
      </c>
      <c r="B6" t="str">
        <f t="shared" ca="1" si="1"/>
        <v/>
      </c>
      <c r="C6" t="str">
        <f ca="1">IF(A6&lt;&gt;"",#REF!,"")</f>
        <v/>
      </c>
      <c r="J6" t="str">
        <f ca="1">IF(M6=0,"",COUNTIF(M$2:M6,"&lt;&gt;0"))</f>
        <v/>
      </c>
      <c r="K6">
        <f t="shared" si="2"/>
        <v>5</v>
      </c>
      <c r="L6">
        <f ca="1">OFFSET('2.10 Effekter'!$A$3,$K6,0)</f>
        <v>5</v>
      </c>
      <c r="M6">
        <f ca="1">OFFSET('2.10 Effekter'!$B$3,$K6,0)</f>
        <v>0</v>
      </c>
      <c r="N6">
        <f t="shared" ca="1" si="3"/>
        <v>1</v>
      </c>
      <c r="P6">
        <f t="shared" ca="1" si="4"/>
        <v>0</v>
      </c>
    </row>
    <row r="7" spans="1:17" x14ac:dyDescent="0.2">
      <c r="A7" t="str">
        <f t="shared" ca="1" si="0"/>
        <v/>
      </c>
      <c r="B7" t="str">
        <f t="shared" ca="1" si="1"/>
        <v/>
      </c>
      <c r="C7" t="str">
        <f ca="1">IF(A7&lt;&gt;"",#REF!,"")</f>
        <v/>
      </c>
      <c r="J7" t="str">
        <f ca="1">IF(M7=0,"",COUNTIF(M$2:M7,"&lt;&gt;0"))</f>
        <v/>
      </c>
      <c r="K7">
        <f t="shared" si="2"/>
        <v>6</v>
      </c>
      <c r="L7">
        <f ca="1">OFFSET('2.10 Effekter'!$A$3,$K7,0)</f>
        <v>0</v>
      </c>
      <c r="M7">
        <f ca="1">OFFSET('2.10 Effekter'!$B$3,$K7,0)</f>
        <v>0</v>
      </c>
      <c r="N7">
        <f t="shared" ca="1" si="3"/>
        <v>1</v>
      </c>
      <c r="P7">
        <f t="shared" ca="1" si="4"/>
        <v>0</v>
      </c>
    </row>
    <row r="8" spans="1:17" x14ac:dyDescent="0.2">
      <c r="A8" t="str">
        <f t="shared" ca="1" si="0"/>
        <v/>
      </c>
      <c r="B8" t="str">
        <f t="shared" ca="1" si="1"/>
        <v/>
      </c>
      <c r="C8" t="str">
        <f ca="1">IF(A8&lt;&gt;"",#REF!,"")</f>
        <v/>
      </c>
      <c r="J8" t="str">
        <f ca="1">IF(M8=0,"",COUNTIF(M$2:M8,"&lt;&gt;0"))</f>
        <v/>
      </c>
      <c r="K8">
        <f t="shared" si="2"/>
        <v>7</v>
      </c>
      <c r="L8">
        <f ca="1">OFFSET('2.10 Effekter'!$A$3,$K8,0)</f>
        <v>0</v>
      </c>
      <c r="M8">
        <f ca="1">OFFSET('2.10 Effekter'!$B$3,$K8,0)</f>
        <v>0</v>
      </c>
      <c r="N8">
        <f t="shared" ca="1" si="3"/>
        <v>1</v>
      </c>
    </row>
    <row r="9" spans="1:17" x14ac:dyDescent="0.2">
      <c r="A9" t="str">
        <f t="shared" ca="1" si="0"/>
        <v/>
      </c>
      <c r="B9" t="str">
        <f t="shared" ca="1" si="1"/>
        <v/>
      </c>
      <c r="C9" t="str">
        <f ca="1">IF(A9&lt;&gt;"",#REF!,"")</f>
        <v/>
      </c>
      <c r="J9" t="str">
        <f ca="1">IF(M9=0,"",COUNTIF(M$2:M9,"&lt;&gt;0"))</f>
        <v/>
      </c>
      <c r="K9">
        <f t="shared" si="2"/>
        <v>8</v>
      </c>
      <c r="L9" t="str">
        <f ca="1">OFFSET('2.10 Effekter'!$A$3,$K9,0)</f>
        <v xml:space="preserve">Projektets effekter på længere sigt </v>
      </c>
      <c r="M9">
        <f ca="1">OFFSET('2.10 Effekter'!$B$3,$K9,0)</f>
        <v>0</v>
      </c>
      <c r="N9">
        <f t="shared" ca="1" si="3"/>
        <v>2</v>
      </c>
    </row>
    <row r="10" spans="1:17" x14ac:dyDescent="0.2">
      <c r="A10" t="str">
        <f t="shared" ca="1" si="0"/>
        <v/>
      </c>
      <c r="B10" t="str">
        <f t="shared" ca="1" si="1"/>
        <v/>
      </c>
      <c r="C10" t="str">
        <f ca="1">IF(A10&lt;&gt;"",#REF!,"")</f>
        <v/>
      </c>
      <c r="J10" t="str">
        <f ca="1">IF(M10=0,"",COUNTIF(M$2:M10,"&lt;&gt;0"))</f>
        <v/>
      </c>
      <c r="K10">
        <f t="shared" si="2"/>
        <v>9</v>
      </c>
      <c r="L10">
        <f ca="1">OFFSET('2.10 Effekter'!$A$3,$K10,0)</f>
        <v>1</v>
      </c>
      <c r="M10">
        <f ca="1">OFFSET('2.10 Effekter'!$B$3,$K10,0)</f>
        <v>0</v>
      </c>
      <c r="N10">
        <f t="shared" ca="1" si="3"/>
        <v>2</v>
      </c>
    </row>
    <row r="11" spans="1:17" x14ac:dyDescent="0.2">
      <c r="A11" t="str">
        <f t="shared" ca="1" si="0"/>
        <v/>
      </c>
      <c r="B11" t="str">
        <f t="shared" ca="1" si="1"/>
        <v/>
      </c>
      <c r="C11" t="str">
        <f ca="1">IF(A11&lt;&gt;"",#REF!,"")</f>
        <v/>
      </c>
      <c r="J11" t="str">
        <f ca="1">IF(M11=0,"",COUNTIF(M$2:M11,"&lt;&gt;0"))</f>
        <v/>
      </c>
      <c r="K11">
        <f t="shared" si="2"/>
        <v>10</v>
      </c>
      <c r="L11">
        <f ca="1">OFFSET('2.10 Effekter'!$A$3,$K11,0)</f>
        <v>2</v>
      </c>
      <c r="M11">
        <f ca="1">OFFSET('2.10 Effekter'!$B$3,$K11,0)</f>
        <v>0</v>
      </c>
      <c r="N11">
        <f t="shared" ca="1" si="3"/>
        <v>2</v>
      </c>
    </row>
    <row r="12" spans="1:17" x14ac:dyDescent="0.2">
      <c r="A12" t="str">
        <f t="shared" ca="1" si="0"/>
        <v/>
      </c>
      <c r="B12" t="str">
        <f t="shared" ca="1" si="1"/>
        <v/>
      </c>
      <c r="C12" t="str">
        <f ca="1">IF(A12&lt;&gt;"",#REF!,"")</f>
        <v/>
      </c>
      <c r="J12" t="str">
        <f ca="1">IF(M12=0,"",COUNTIF(M$2:M12,"&lt;&gt;0"))</f>
        <v/>
      </c>
      <c r="K12">
        <f t="shared" si="2"/>
        <v>11</v>
      </c>
      <c r="L12">
        <f ca="1">OFFSET('2.10 Effekter'!$A$3,$K12,0)</f>
        <v>3</v>
      </c>
      <c r="M12">
        <f ca="1">OFFSET('2.10 Effekter'!$B$3,$K12,0)</f>
        <v>0</v>
      </c>
      <c r="N12">
        <f t="shared" ca="1" si="3"/>
        <v>2</v>
      </c>
    </row>
    <row r="13" spans="1:17" x14ac:dyDescent="0.2">
      <c r="A13" t="str">
        <f t="shared" ca="1" si="0"/>
        <v/>
      </c>
      <c r="B13" t="str">
        <f t="shared" ca="1" si="1"/>
        <v/>
      </c>
      <c r="C13" t="str">
        <f ca="1">IF(A13&lt;&gt;"",#REF!,"")</f>
        <v/>
      </c>
      <c r="J13" t="str">
        <f ca="1">IF(M13=0,"",COUNTIF(M$2:M13,"&lt;&gt;0"))</f>
        <v/>
      </c>
      <c r="K13">
        <f t="shared" si="2"/>
        <v>12</v>
      </c>
      <c r="L13">
        <f ca="1">OFFSET('2.10 Effekter'!$A$3,$K13,0)</f>
        <v>4</v>
      </c>
      <c r="M13">
        <f ca="1">OFFSET('2.10 Effekter'!$B$3,$K13,0)</f>
        <v>0</v>
      </c>
      <c r="N13">
        <f t="shared" ca="1" si="3"/>
        <v>2</v>
      </c>
    </row>
    <row r="14" spans="1:17" x14ac:dyDescent="0.2">
      <c r="A14" t="str">
        <f t="shared" ca="1" si="0"/>
        <v/>
      </c>
      <c r="B14" t="str">
        <f t="shared" ca="1" si="1"/>
        <v/>
      </c>
      <c r="C14" t="str">
        <f ca="1">IF(A14&lt;&gt;"",#REF!,"")</f>
        <v/>
      </c>
      <c r="J14" t="str">
        <f ca="1">IF(M14=0,"",COUNTIF(M$2:M14,"&lt;&gt;0"))</f>
        <v/>
      </c>
      <c r="K14">
        <f t="shared" si="2"/>
        <v>13</v>
      </c>
      <c r="L14">
        <f ca="1">OFFSET('2.10 Effekter'!$A$3,$K14,0)</f>
        <v>5</v>
      </c>
      <c r="M14">
        <f ca="1">OFFSET('2.10 Effekter'!$B$3,$K14,0)</f>
        <v>0</v>
      </c>
      <c r="N14">
        <f t="shared" ca="1" si="3"/>
        <v>2</v>
      </c>
    </row>
    <row r="15" spans="1:17" x14ac:dyDescent="0.2">
      <c r="A15" t="str">
        <f t="shared" ca="1" si="0"/>
        <v/>
      </c>
      <c r="B15" t="str">
        <f t="shared" ca="1" si="1"/>
        <v/>
      </c>
      <c r="C15" t="str">
        <f ca="1">IF(A15&lt;&gt;"",#REF!,"")</f>
        <v/>
      </c>
      <c r="F15" s="65"/>
      <c r="J15" t="str">
        <f ca="1">IF(M15=0,"",COUNTIF(M$2:M15,"&lt;&gt;0"))</f>
        <v/>
      </c>
      <c r="K15">
        <f t="shared" si="2"/>
        <v>14</v>
      </c>
      <c r="L15">
        <f ca="1">OFFSET('2.10 Effekter'!$A$3,$K15,0)</f>
        <v>0</v>
      </c>
      <c r="M15">
        <f ca="1">OFFSET('2.10 Effekter'!$B$3,$K15,0)</f>
        <v>0</v>
      </c>
      <c r="N15">
        <f t="shared" ca="1" si="3"/>
        <v>2</v>
      </c>
    </row>
    <row r="16" spans="1:17" x14ac:dyDescent="0.2">
      <c r="A16" t="str">
        <f t="shared" ca="1" si="0"/>
        <v/>
      </c>
      <c r="B16" t="str">
        <f t="shared" ca="1" si="1"/>
        <v/>
      </c>
      <c r="C16" t="str">
        <f ca="1">IF(A16&lt;&gt;"",#REF!,"")</f>
        <v/>
      </c>
      <c r="J16" t="str">
        <f ca="1">IF(M16=0,"",COUNTIF(M$2:M16,"&lt;&gt;0"))</f>
        <v/>
      </c>
      <c r="K16">
        <f t="shared" si="2"/>
        <v>15</v>
      </c>
      <c r="L16">
        <f ca="1">OFFSET('2.10 Effekter'!$A$3,$K16,0)</f>
        <v>0</v>
      </c>
      <c r="M16">
        <f ca="1">OFFSET('2.10 Effekter'!$B$3,$K16,0)</f>
        <v>0</v>
      </c>
      <c r="N16">
        <f t="shared" ca="1" si="3"/>
        <v>2</v>
      </c>
    </row>
    <row r="17" spans="1:14" x14ac:dyDescent="0.2">
      <c r="A17" t="str">
        <f t="shared" ca="1" si="0"/>
        <v/>
      </c>
      <c r="B17" t="str">
        <f t="shared" ca="1" si="1"/>
        <v/>
      </c>
      <c r="C17" t="str">
        <f ca="1">IF(A17&lt;&gt;"",#REF!,"")</f>
        <v/>
      </c>
      <c r="J17" t="str">
        <f ca="1">IF(M17=0,"",COUNTIF(M$2:M17,"&lt;&gt;0"))</f>
        <v/>
      </c>
      <c r="K17">
        <f t="shared" si="2"/>
        <v>16</v>
      </c>
      <c r="L17" t="str">
        <f ca="1">OFFSET('2.10 Effekter'!$A$3,$K17,0)</f>
        <v>Kvalificerede begrundelser for, hvorfor det er sandsynligt, at de forventede effekter opnås</v>
      </c>
      <c r="M17">
        <f ca="1">OFFSET('2.10 Effekter'!$B$3,$K17,0)</f>
        <v>0</v>
      </c>
      <c r="N17">
        <f t="shared" ca="1" si="3"/>
        <v>2</v>
      </c>
    </row>
    <row r="18" spans="1:14" x14ac:dyDescent="0.2">
      <c r="A18" t="str">
        <f t="shared" ca="1" si="0"/>
        <v/>
      </c>
      <c r="B18" t="str">
        <f t="shared" ca="1" si="1"/>
        <v/>
      </c>
      <c r="C18" t="str">
        <f ca="1">IF(A18&lt;&gt;"",#REF!,"")</f>
        <v/>
      </c>
      <c r="J18" t="str">
        <f ca="1">IF(M18=0,"",COUNTIF(M$2:M18,"&lt;&gt;0"))</f>
        <v/>
      </c>
      <c r="K18">
        <f t="shared" si="2"/>
        <v>17</v>
      </c>
      <c r="L18" t="str">
        <f ca="1">OFFSET('2.10 Effekter'!$A$3,$K18,0)</f>
        <v>(Derudover angives kvalificerede begrundelser for, hvorfor det er sandsynligt, at de planlagte aktiviteter og leverancer og opnåede mål vil give anledning til de forventede effekter)</v>
      </c>
      <c r="M18">
        <f ca="1">OFFSET('2.10 Effekter'!$B$3,$K18,0)</f>
        <v>0</v>
      </c>
      <c r="N18">
        <f t="shared" ca="1" si="3"/>
        <v>2</v>
      </c>
    </row>
    <row r="19" spans="1:14" x14ac:dyDescent="0.2">
      <c r="A19" t="str">
        <f t="shared" ca="1" si="0"/>
        <v/>
      </c>
      <c r="B19" t="str">
        <f t="shared" ca="1" si="1"/>
        <v/>
      </c>
      <c r="C19" t="str">
        <f ca="1">IF(A19&lt;&gt;"",#REF!,"")</f>
        <v/>
      </c>
      <c r="J19" t="str">
        <f ca="1">IF(M19=0,"",COUNTIF(M$2:M19,"&lt;&gt;0"))</f>
        <v/>
      </c>
      <c r="K19">
        <f t="shared" si="2"/>
        <v>18</v>
      </c>
      <c r="L19">
        <f ca="1">OFFSET('2.10 Effekter'!$A$3,$K19,0)</f>
        <v>0</v>
      </c>
      <c r="M19">
        <f ca="1">OFFSET('2.10 Effekter'!$B$3,$K19,0)</f>
        <v>0</v>
      </c>
      <c r="N19">
        <f t="shared" ca="1" si="3"/>
        <v>2</v>
      </c>
    </row>
    <row r="20" spans="1:14" x14ac:dyDescent="0.2">
      <c r="A20" t="str">
        <f t="shared" ca="1" si="0"/>
        <v/>
      </c>
      <c r="B20" t="str">
        <f t="shared" ca="1" si="1"/>
        <v/>
      </c>
      <c r="C20" t="str">
        <f ca="1">IF(A20&lt;&gt;"",#REF!,"")</f>
        <v/>
      </c>
      <c r="J20" t="str">
        <f ca="1">IF(M20=0,"",COUNTIF(M$2:M20,"&lt;&gt;0"))</f>
        <v/>
      </c>
      <c r="K20">
        <f t="shared" si="2"/>
        <v>19</v>
      </c>
      <c r="L20">
        <f ca="1">OFFSET('2.10 Effekter'!$A$3,$K20,0)</f>
        <v>0</v>
      </c>
      <c r="M20">
        <f ca="1">OFFSET('2.10 Effekter'!$B$3,$K20,0)</f>
        <v>0</v>
      </c>
      <c r="N20">
        <f t="shared" ca="1" si="3"/>
        <v>2</v>
      </c>
    </row>
    <row r="21" spans="1:14" x14ac:dyDescent="0.2">
      <c r="A21" t="str">
        <f t="shared" ca="1" si="0"/>
        <v/>
      </c>
      <c r="B21" t="str">
        <f t="shared" ca="1" si="1"/>
        <v/>
      </c>
      <c r="C21" t="str">
        <f ca="1">IF(A21&lt;&gt;"",#REF!,"")</f>
        <v/>
      </c>
      <c r="J21" t="str">
        <f ca="1">IF(M21=0,"",COUNTIF(M$2:M21,"&lt;&gt;0"))</f>
        <v/>
      </c>
      <c r="K21">
        <f t="shared" si="2"/>
        <v>20</v>
      </c>
      <c r="L21">
        <f ca="1">OFFSET('2.10 Effekter'!$A$3,$K21,0)</f>
        <v>0</v>
      </c>
      <c r="M21">
        <f ca="1">OFFSET('2.10 Effekter'!$B$3,$K21,0)</f>
        <v>0</v>
      </c>
      <c r="N21">
        <f t="shared" ca="1" si="3"/>
        <v>2</v>
      </c>
    </row>
    <row r="22" spans="1:14" x14ac:dyDescent="0.2">
      <c r="A22" t="str">
        <f t="shared" ca="1" si="0"/>
        <v/>
      </c>
      <c r="B22" t="str">
        <f t="shared" ca="1" si="1"/>
        <v/>
      </c>
      <c r="C22" t="str">
        <f ca="1">IF(A22&lt;&gt;"",#REF!,"")</f>
        <v/>
      </c>
      <c r="J22" t="str">
        <f ca="1">IF(M22=0,"",COUNTIF(M$2:M22,"&lt;&gt;0"))</f>
        <v/>
      </c>
      <c r="K22">
        <f t="shared" si="2"/>
        <v>21</v>
      </c>
      <c r="L22">
        <f ca="1">OFFSET('2.10 Effekter'!$A$3,$K22,0)</f>
        <v>0</v>
      </c>
      <c r="M22">
        <f ca="1">OFFSET('2.10 Effekter'!$B$3,$K22,0)</f>
        <v>0</v>
      </c>
      <c r="N22">
        <f t="shared" ca="1" si="3"/>
        <v>2</v>
      </c>
    </row>
    <row r="23" spans="1:14" x14ac:dyDescent="0.2">
      <c r="A23" t="str">
        <f t="shared" ca="1" si="0"/>
        <v/>
      </c>
      <c r="B23" t="str">
        <f t="shared" ca="1" si="1"/>
        <v/>
      </c>
      <c r="C23" t="str">
        <f ca="1">IF(A23&lt;&gt;"",#REF!,"")</f>
        <v/>
      </c>
      <c r="J23" t="str">
        <f ca="1">IF(M23=0,"",COUNTIF(M$2:M23,"&lt;&gt;0"))</f>
        <v/>
      </c>
      <c r="K23">
        <f t="shared" si="2"/>
        <v>22</v>
      </c>
      <c r="L23">
        <f ca="1">OFFSET('2.10 Effekter'!$A$3,$K23,0)</f>
        <v>0</v>
      </c>
      <c r="M23">
        <f ca="1">OFFSET('2.10 Effekter'!$B$3,$K23,0)</f>
        <v>0</v>
      </c>
      <c r="N23">
        <f t="shared" ca="1" si="3"/>
        <v>2</v>
      </c>
    </row>
    <row r="24" spans="1:14" x14ac:dyDescent="0.2">
      <c r="A24" t="str">
        <f t="shared" ca="1" si="0"/>
        <v/>
      </c>
      <c r="B24" t="str">
        <f t="shared" ca="1" si="1"/>
        <v/>
      </c>
      <c r="C24" t="str">
        <f ca="1">IF(A24&lt;&gt;"",#REF!,"")</f>
        <v/>
      </c>
      <c r="J24" t="str">
        <f ca="1">IF(M24=0,"",COUNTIF(M$2:M24,"&lt;&gt;0"))</f>
        <v/>
      </c>
      <c r="K24">
        <f t="shared" si="2"/>
        <v>23</v>
      </c>
      <c r="L24">
        <f ca="1">OFFSET('2.10 Effekter'!$A$3,$K24,0)</f>
        <v>0</v>
      </c>
      <c r="M24">
        <f ca="1">OFFSET('2.10 Effekter'!$B$3,$K24,0)</f>
        <v>0</v>
      </c>
      <c r="N24">
        <f t="shared" ca="1" si="3"/>
        <v>2</v>
      </c>
    </row>
    <row r="25" spans="1:14" x14ac:dyDescent="0.2">
      <c r="A25" t="str">
        <f t="shared" ca="1" si="0"/>
        <v/>
      </c>
      <c r="B25" t="str">
        <f t="shared" ca="1" si="1"/>
        <v/>
      </c>
      <c r="C25" t="str">
        <f ca="1">IF(A25&lt;&gt;"",#REF!,"")</f>
        <v/>
      </c>
      <c r="J25" t="str">
        <f ca="1">IF(M25=0,"",COUNTIF(M$2:M25,"&lt;&gt;0"))</f>
        <v/>
      </c>
      <c r="K25">
        <f t="shared" si="2"/>
        <v>24</v>
      </c>
      <c r="L25">
        <f ca="1">OFFSET('2.10 Effekter'!$A$3,$K25,0)</f>
        <v>0</v>
      </c>
      <c r="M25">
        <f ca="1">OFFSET('2.10 Effekter'!$B$3,$K25,0)</f>
        <v>0</v>
      </c>
      <c r="N25">
        <f t="shared" ca="1" si="3"/>
        <v>2</v>
      </c>
    </row>
    <row r="26" spans="1:14" x14ac:dyDescent="0.2">
      <c r="A26" t="str">
        <f t="shared" ca="1" si="0"/>
        <v/>
      </c>
      <c r="B26" t="str">
        <f t="shared" ca="1" si="1"/>
        <v/>
      </c>
      <c r="C26" t="str">
        <f ca="1">IF(A26&lt;&gt;"",#REF!,"")</f>
        <v/>
      </c>
      <c r="J26" t="str">
        <f ca="1">IF(M26=0,"",COUNTIF(M$2:M26,"&lt;&gt;0"))</f>
        <v/>
      </c>
      <c r="K26">
        <f t="shared" si="2"/>
        <v>25</v>
      </c>
      <c r="L26">
        <f ca="1">OFFSET('2.10 Effekter'!$A$3,$K26,0)</f>
        <v>0</v>
      </c>
      <c r="M26">
        <f ca="1">OFFSET('2.10 Effekter'!$B$3,$K26,0)</f>
        <v>0</v>
      </c>
      <c r="N26">
        <f t="shared" ca="1" si="3"/>
        <v>2</v>
      </c>
    </row>
    <row r="27" spans="1:14" x14ac:dyDescent="0.2">
      <c r="A27" t="str">
        <f t="shared" ca="1" si="0"/>
        <v/>
      </c>
      <c r="B27" t="str">
        <f t="shared" ca="1" si="1"/>
        <v/>
      </c>
      <c r="C27" t="str">
        <f ca="1">IF(A27&lt;&gt;"",#REF!,"")</f>
        <v/>
      </c>
      <c r="J27" t="str">
        <f ca="1">IF(M27=0,"",COUNTIF(M$2:M27,"&lt;&gt;0"))</f>
        <v/>
      </c>
      <c r="K27">
        <f t="shared" si="2"/>
        <v>26</v>
      </c>
      <c r="L27">
        <f ca="1">OFFSET('2.10 Effekter'!$A$3,$K27,0)</f>
        <v>0</v>
      </c>
      <c r="M27">
        <f ca="1">OFFSET('2.10 Effekter'!$B$3,$K27,0)</f>
        <v>0</v>
      </c>
      <c r="N27">
        <f t="shared" ca="1" si="3"/>
        <v>2</v>
      </c>
    </row>
    <row r="28" spans="1:14" x14ac:dyDescent="0.2">
      <c r="A28" t="str">
        <f t="shared" ca="1" si="0"/>
        <v/>
      </c>
      <c r="B28" t="str">
        <f t="shared" ca="1" si="1"/>
        <v/>
      </c>
      <c r="C28" t="str">
        <f ca="1">IF(A28&lt;&gt;"",#REF!,"")</f>
        <v/>
      </c>
      <c r="J28" t="str">
        <f ca="1">IF(M28=0,"",COUNTIF(M$2:M28,"&lt;&gt;0"))</f>
        <v/>
      </c>
      <c r="K28">
        <f t="shared" si="2"/>
        <v>27</v>
      </c>
      <c r="L28">
        <f ca="1">OFFSET('2.10 Effekter'!$A$3,$K28,0)</f>
        <v>0</v>
      </c>
      <c r="M28">
        <f ca="1">OFFSET('2.10 Effekter'!$B$3,$K28,0)</f>
        <v>0</v>
      </c>
      <c r="N28">
        <f t="shared" ca="1" si="3"/>
        <v>2</v>
      </c>
    </row>
    <row r="29" spans="1:14" x14ac:dyDescent="0.2">
      <c r="A29" t="str">
        <f t="shared" ca="1" si="0"/>
        <v/>
      </c>
      <c r="B29" t="str">
        <f t="shared" ca="1" si="1"/>
        <v/>
      </c>
      <c r="C29" t="str">
        <f ca="1">IF(A29&lt;&gt;"",#REF!,"")</f>
        <v/>
      </c>
      <c r="J29" t="str">
        <f ca="1">IF(M29=0,"",COUNTIF(M$2:M29,"&lt;&gt;0"))</f>
        <v/>
      </c>
      <c r="K29">
        <f t="shared" si="2"/>
        <v>28</v>
      </c>
      <c r="L29">
        <f ca="1">OFFSET('2.10 Effekter'!$A$3,$K29,0)</f>
        <v>0</v>
      </c>
      <c r="M29">
        <f ca="1">OFFSET('2.10 Effekter'!$B$3,$K29,0)</f>
        <v>0</v>
      </c>
      <c r="N29">
        <f t="shared" ca="1" si="3"/>
        <v>2</v>
      </c>
    </row>
    <row r="30" spans="1:14" x14ac:dyDescent="0.2">
      <c r="A30" t="str">
        <f t="shared" ca="1" si="0"/>
        <v/>
      </c>
      <c r="B30" t="str">
        <f t="shared" ca="1" si="1"/>
        <v/>
      </c>
      <c r="C30" t="str">
        <f ca="1">IF(A30&lt;&gt;"",#REF!,"")</f>
        <v/>
      </c>
      <c r="J30" t="str">
        <f ca="1">IF(M30=0,"",COUNTIF(M$2:M30,"&lt;&gt;0"))</f>
        <v/>
      </c>
      <c r="K30">
        <f t="shared" si="2"/>
        <v>29</v>
      </c>
      <c r="L30">
        <f ca="1">OFFSET('2.10 Effekter'!$A$3,$K30,0)</f>
        <v>0</v>
      </c>
      <c r="M30">
        <f ca="1">OFFSET('2.10 Effekter'!$B$3,$K30,0)</f>
        <v>0</v>
      </c>
      <c r="N30">
        <f t="shared" ca="1" si="3"/>
        <v>2</v>
      </c>
    </row>
    <row r="31" spans="1:14" x14ac:dyDescent="0.2">
      <c r="A31" t="str">
        <f t="shared" ca="1" si="0"/>
        <v/>
      </c>
      <c r="B31" t="str">
        <f t="shared" ca="1" si="1"/>
        <v/>
      </c>
      <c r="C31" t="str">
        <f ca="1">IF(A31&lt;&gt;"",#REF!,"")</f>
        <v/>
      </c>
      <c r="J31" t="str">
        <f ca="1">IF(M31=0,"",COUNTIF(M$2:M31,"&lt;&gt;0"))</f>
        <v/>
      </c>
      <c r="K31">
        <f t="shared" si="2"/>
        <v>30</v>
      </c>
      <c r="L31">
        <f ca="1">OFFSET('2.10 Effekter'!$A$3,$K31,0)</f>
        <v>0</v>
      </c>
      <c r="M31">
        <f ca="1">OFFSET('2.10 Effekter'!$B$3,$K31,0)</f>
        <v>0</v>
      </c>
      <c r="N31">
        <f t="shared" ca="1" si="3"/>
        <v>2</v>
      </c>
    </row>
    <row r="32" spans="1:14" x14ac:dyDescent="0.2">
      <c r="A32" t="str">
        <f t="shared" ca="1" si="0"/>
        <v/>
      </c>
      <c r="B32" t="str">
        <f t="shared" ca="1" si="1"/>
        <v/>
      </c>
      <c r="C32" t="str">
        <f ca="1">IF(A32&lt;&gt;"",#REF!,"")</f>
        <v/>
      </c>
      <c r="J32" t="str">
        <f ca="1">IF(M32=0,"",COUNTIF(M$2:M32,"&lt;&gt;0"))</f>
        <v/>
      </c>
      <c r="K32">
        <f t="shared" si="2"/>
        <v>31</v>
      </c>
      <c r="L32">
        <f ca="1">OFFSET('2.10 Effekter'!$A$3,$K32,0)</f>
        <v>0</v>
      </c>
      <c r="M32">
        <f ca="1">OFFSET('2.10 Effekter'!$B$3,$K32,0)</f>
        <v>0</v>
      </c>
      <c r="N32">
        <f t="shared" ca="1" si="3"/>
        <v>2</v>
      </c>
    </row>
    <row r="33" spans="1:14" x14ac:dyDescent="0.2">
      <c r="A33" t="str">
        <f t="shared" ca="1" si="0"/>
        <v/>
      </c>
      <c r="B33" t="str">
        <f t="shared" ca="1" si="1"/>
        <v/>
      </c>
      <c r="C33" t="str">
        <f ca="1">IF(A33&lt;&gt;"",#REF!,"")</f>
        <v/>
      </c>
      <c r="J33" t="str">
        <f ca="1">IF(M33=0,"",COUNTIF(M$2:M33,"&lt;&gt;0"))</f>
        <v/>
      </c>
      <c r="K33">
        <f t="shared" si="2"/>
        <v>32</v>
      </c>
      <c r="L33">
        <f ca="1">OFFSET('2.10 Effekter'!$A$3,$K33,0)</f>
        <v>0</v>
      </c>
      <c r="M33">
        <f ca="1">OFFSET('2.10 Effekter'!$B$3,$K33,0)</f>
        <v>0</v>
      </c>
      <c r="N33">
        <f t="shared" ca="1" si="3"/>
        <v>2</v>
      </c>
    </row>
    <row r="34" spans="1:14" x14ac:dyDescent="0.2">
      <c r="A34" t="str">
        <f t="shared" ca="1" si="0"/>
        <v/>
      </c>
      <c r="B34" t="str">
        <f t="shared" ca="1" si="1"/>
        <v/>
      </c>
      <c r="C34" t="str">
        <f ca="1">IF(A34&lt;&gt;"",#REF!,"")</f>
        <v/>
      </c>
      <c r="J34" t="str">
        <f ca="1">IF(M34=0,"",COUNTIF(M$2:M34,"&lt;&gt;0"))</f>
        <v/>
      </c>
      <c r="K34">
        <f t="shared" si="2"/>
        <v>33</v>
      </c>
      <c r="L34">
        <f ca="1">OFFSET('2.10 Effekter'!$A$3,$K34,0)</f>
        <v>0</v>
      </c>
      <c r="M34">
        <f ca="1">OFFSET('2.10 Effekter'!$B$3,$K34,0)</f>
        <v>0</v>
      </c>
      <c r="N34">
        <f t="shared" ca="1" si="3"/>
        <v>2</v>
      </c>
    </row>
    <row r="35" spans="1:14" x14ac:dyDescent="0.2">
      <c r="A35" t="str">
        <f t="shared" ca="1" si="0"/>
        <v/>
      </c>
      <c r="B35" t="str">
        <f t="shared" ca="1" si="1"/>
        <v/>
      </c>
      <c r="C35" t="str">
        <f ca="1">IF(A35&lt;&gt;"",#REF!,"")</f>
        <v/>
      </c>
      <c r="J35" t="str">
        <f ca="1">IF(M35=0,"",COUNTIF(M$2:M35,"&lt;&gt;0"))</f>
        <v/>
      </c>
      <c r="K35">
        <f t="shared" si="2"/>
        <v>34</v>
      </c>
      <c r="L35">
        <f ca="1">OFFSET('2.10 Effekter'!$A$3,$K35,0)</f>
        <v>0</v>
      </c>
      <c r="M35">
        <f ca="1">OFFSET('2.10 Effekter'!$B$3,$K35,0)</f>
        <v>0</v>
      </c>
      <c r="N35">
        <f t="shared" ca="1" si="3"/>
        <v>2</v>
      </c>
    </row>
    <row r="36" spans="1:14" x14ac:dyDescent="0.2">
      <c r="A36" t="str">
        <f t="shared" ca="1" si="0"/>
        <v/>
      </c>
      <c r="B36" t="str">
        <f t="shared" ca="1" si="1"/>
        <v/>
      </c>
      <c r="C36" t="str">
        <f ca="1">IF(A36&lt;&gt;"",#REF!,"")</f>
        <v/>
      </c>
      <c r="J36" t="str">
        <f ca="1">IF(M36=0,"",COUNTIF(M$2:M36,"&lt;&gt;0"))</f>
        <v/>
      </c>
      <c r="K36">
        <f t="shared" si="2"/>
        <v>35</v>
      </c>
      <c r="L36">
        <f ca="1">OFFSET('2.10 Effekter'!$A$3,$K36,0)</f>
        <v>0</v>
      </c>
      <c r="M36">
        <f ca="1">OFFSET('2.10 Effekter'!$B$3,$K36,0)</f>
        <v>0</v>
      </c>
      <c r="N36">
        <f t="shared" ca="1" si="3"/>
        <v>2</v>
      </c>
    </row>
    <row r="37" spans="1:14" x14ac:dyDescent="0.2">
      <c r="A37" t="str">
        <f t="shared" ca="1" si="0"/>
        <v/>
      </c>
      <c r="B37" t="str">
        <f t="shared" ca="1" si="1"/>
        <v/>
      </c>
      <c r="C37" t="str">
        <f ca="1">IF(A37&lt;&gt;"",#REF!,"")</f>
        <v/>
      </c>
      <c r="J37" t="str">
        <f ca="1">IF(M37=0,"",COUNTIF(M$2:M37,"&lt;&gt;0"))</f>
        <v/>
      </c>
      <c r="K37">
        <f t="shared" si="2"/>
        <v>36</v>
      </c>
      <c r="L37">
        <f ca="1">OFFSET('2.10 Effekter'!$A$3,$K37,0)</f>
        <v>0</v>
      </c>
      <c r="M37">
        <f ca="1">OFFSET('2.10 Effekter'!$B$3,$K37,0)</f>
        <v>0</v>
      </c>
      <c r="N37">
        <f t="shared" ca="1" si="3"/>
        <v>2</v>
      </c>
    </row>
    <row r="38" spans="1:14" x14ac:dyDescent="0.2">
      <c r="A38" t="str">
        <f t="shared" ca="1" si="0"/>
        <v/>
      </c>
      <c r="B38" t="str">
        <f t="shared" ca="1" si="1"/>
        <v/>
      </c>
      <c r="C38" t="str">
        <f ca="1">IF(A38&lt;&gt;"",#REF!,"")</f>
        <v/>
      </c>
      <c r="J38" t="str">
        <f ca="1">IF(M38=0,"",COUNTIF(M$2:M38,"&lt;&gt;0"))</f>
        <v/>
      </c>
      <c r="K38">
        <f t="shared" si="2"/>
        <v>37</v>
      </c>
      <c r="L38">
        <f ca="1">OFFSET('2.10 Effekter'!$A$3,$K38,0)</f>
        <v>0</v>
      </c>
      <c r="M38">
        <f ca="1">OFFSET('2.10 Effekter'!$B$3,$K38,0)</f>
        <v>0</v>
      </c>
      <c r="N38">
        <f t="shared" ca="1" si="3"/>
        <v>2</v>
      </c>
    </row>
    <row r="39" spans="1:14" x14ac:dyDescent="0.2">
      <c r="A39" t="str">
        <f t="shared" ca="1" si="0"/>
        <v/>
      </c>
      <c r="B39" t="str">
        <f t="shared" ca="1" si="1"/>
        <v/>
      </c>
      <c r="C39" t="str">
        <f ca="1">IF(A39&lt;&gt;"",#REF!,"")</f>
        <v/>
      </c>
      <c r="J39" t="str">
        <f ca="1">IF(M39=0,"",COUNTIF(M$2:M39,"&lt;&gt;0"))</f>
        <v/>
      </c>
      <c r="K39">
        <f t="shared" si="2"/>
        <v>38</v>
      </c>
      <c r="L39">
        <f ca="1">OFFSET('2.10 Effekter'!$A$3,$K39,0)</f>
        <v>0</v>
      </c>
      <c r="M39">
        <f ca="1">OFFSET('2.10 Effekter'!$B$3,$K39,0)</f>
        <v>0</v>
      </c>
      <c r="N39">
        <f t="shared" ca="1" si="3"/>
        <v>2</v>
      </c>
    </row>
    <row r="40" spans="1:14" x14ac:dyDescent="0.2">
      <c r="A40" t="str">
        <f t="shared" ca="1" si="0"/>
        <v/>
      </c>
      <c r="B40" t="str">
        <f t="shared" ca="1" si="1"/>
        <v/>
      </c>
      <c r="C40" t="str">
        <f ca="1">IF(A40&lt;&gt;"",#REF!,"")</f>
        <v/>
      </c>
      <c r="J40" t="str">
        <f ca="1">IF(M40=0,"",COUNTIF(M$2:M40,"&lt;&gt;0"))</f>
        <v/>
      </c>
      <c r="K40">
        <f t="shared" si="2"/>
        <v>39</v>
      </c>
      <c r="L40">
        <f ca="1">OFFSET('2.10 Effekter'!$A$3,$K40,0)</f>
        <v>0</v>
      </c>
      <c r="M40">
        <f ca="1">OFFSET('2.10 Effekter'!$B$3,$K40,0)</f>
        <v>0</v>
      </c>
      <c r="N40">
        <f t="shared" ca="1" si="3"/>
        <v>2</v>
      </c>
    </row>
    <row r="41" spans="1:14" x14ac:dyDescent="0.2">
      <c r="A41" t="str">
        <f t="shared" ca="1" si="0"/>
        <v/>
      </c>
      <c r="B41" t="str">
        <f t="shared" ca="1" si="1"/>
        <v/>
      </c>
      <c r="C41" t="str">
        <f ca="1">IF(A41&lt;&gt;"",#REF!,"")</f>
        <v/>
      </c>
      <c r="J41" t="str">
        <f ca="1">IF(M41=0,"",COUNTIF(M$2:M41,"&lt;&gt;0"))</f>
        <v/>
      </c>
      <c r="K41">
        <f t="shared" si="2"/>
        <v>40</v>
      </c>
      <c r="L41">
        <f ca="1">OFFSET('2.10 Effekter'!$A$3,$K41,0)</f>
        <v>0</v>
      </c>
      <c r="M41">
        <f ca="1">OFFSET('2.10 Effekter'!$B$3,$K41,0)</f>
        <v>0</v>
      </c>
      <c r="N41">
        <f t="shared" ca="1" si="3"/>
        <v>2</v>
      </c>
    </row>
    <row r="42" spans="1:14" x14ac:dyDescent="0.2">
      <c r="A42" t="str">
        <f t="shared" ca="1" si="0"/>
        <v/>
      </c>
      <c r="B42" t="str">
        <f t="shared" ca="1" si="1"/>
        <v/>
      </c>
      <c r="C42" t="str">
        <f ca="1">IF(A42&lt;&gt;"",#REF!,"")</f>
        <v/>
      </c>
      <c r="J42" t="str">
        <f ca="1">IF(M42=0,"",COUNTIF(M$2:M42,"&lt;&gt;0"))</f>
        <v/>
      </c>
      <c r="K42">
        <f t="shared" si="2"/>
        <v>41</v>
      </c>
      <c r="L42">
        <f ca="1">OFFSET('2.10 Effekter'!$A$3,$K42,0)</f>
        <v>0</v>
      </c>
      <c r="M42">
        <f ca="1">OFFSET('2.10 Effekter'!$B$3,$K42,0)</f>
        <v>0</v>
      </c>
      <c r="N42">
        <f t="shared" ca="1" si="3"/>
        <v>2</v>
      </c>
    </row>
    <row r="43" spans="1:14" x14ac:dyDescent="0.2">
      <c r="A43" t="str">
        <f t="shared" ca="1" si="0"/>
        <v/>
      </c>
      <c r="B43" t="str">
        <f t="shared" ca="1" si="1"/>
        <v/>
      </c>
      <c r="C43" t="str">
        <f ca="1">IF(A43&lt;&gt;"",#REF!,"")</f>
        <v/>
      </c>
      <c r="J43" t="str">
        <f ca="1">IF(M43=0,"",COUNTIF(M$2:M43,"&lt;&gt;0"))</f>
        <v/>
      </c>
      <c r="K43">
        <f t="shared" si="2"/>
        <v>42</v>
      </c>
      <c r="L43">
        <f ca="1">OFFSET('2.10 Effekter'!$A$3,$K43,0)</f>
        <v>0</v>
      </c>
      <c r="M43">
        <f ca="1">OFFSET('2.10 Effekter'!$B$3,$K43,0)</f>
        <v>0</v>
      </c>
      <c r="N43">
        <f t="shared" ca="1" si="3"/>
        <v>2</v>
      </c>
    </row>
    <row r="44" spans="1:14" x14ac:dyDescent="0.2">
      <c r="A44" t="str">
        <f t="shared" ca="1" si="0"/>
        <v/>
      </c>
      <c r="B44" t="str">
        <f t="shared" ca="1" si="1"/>
        <v/>
      </c>
      <c r="C44" t="str">
        <f ca="1">IF(A44&lt;&gt;"",#REF!,"")</f>
        <v/>
      </c>
      <c r="J44" t="str">
        <f ca="1">IF(M44=0,"",COUNTIF(M$2:M44,"&lt;&gt;0"))</f>
        <v/>
      </c>
      <c r="K44">
        <f t="shared" si="2"/>
        <v>43</v>
      </c>
      <c r="L44">
        <f ca="1">OFFSET('2.10 Effekter'!$A$3,$K44,0)</f>
        <v>0</v>
      </c>
      <c r="M44">
        <f ca="1">OFFSET('2.10 Effekter'!$B$3,$K44,0)</f>
        <v>0</v>
      </c>
      <c r="N44">
        <f t="shared" ca="1" si="3"/>
        <v>2</v>
      </c>
    </row>
    <row r="45" spans="1:14" x14ac:dyDescent="0.2">
      <c r="A45" t="str">
        <f t="shared" ca="1" si="0"/>
        <v/>
      </c>
      <c r="B45" t="str">
        <f t="shared" ca="1" si="1"/>
        <v/>
      </c>
      <c r="C45" t="str">
        <f ca="1">IF(A45&lt;&gt;"",#REF!,"")</f>
        <v/>
      </c>
      <c r="J45" t="str">
        <f ca="1">IF(M45=0,"",COUNTIF(M$2:M45,"&lt;&gt;0"))</f>
        <v/>
      </c>
      <c r="K45">
        <f t="shared" si="2"/>
        <v>44</v>
      </c>
      <c r="L45">
        <f ca="1">OFFSET('2.10 Effekter'!$A$3,$K45,0)</f>
        <v>0</v>
      </c>
      <c r="M45">
        <f ca="1">OFFSET('2.10 Effekter'!$B$3,$K45,0)</f>
        <v>0</v>
      </c>
      <c r="N45">
        <f t="shared" ca="1" si="3"/>
        <v>2</v>
      </c>
    </row>
    <row r="46" spans="1:14" x14ac:dyDescent="0.2">
      <c r="A46" t="str">
        <f t="shared" ca="1" si="0"/>
        <v/>
      </c>
      <c r="B46" t="str">
        <f t="shared" ca="1" si="1"/>
        <v/>
      </c>
      <c r="C46" t="str">
        <f ca="1">IF(A46&lt;&gt;"",#REF!,"")</f>
        <v/>
      </c>
      <c r="J46" t="str">
        <f ca="1">IF(M46=0,"",COUNTIF(M$2:M46,"&lt;&gt;0"))</f>
        <v/>
      </c>
      <c r="K46">
        <f t="shared" si="2"/>
        <v>45</v>
      </c>
      <c r="L46">
        <f ca="1">OFFSET('2.10 Effekter'!$A$3,$K46,0)</f>
        <v>0</v>
      </c>
      <c r="M46">
        <f ca="1">OFFSET('2.10 Effekter'!$B$3,$K46,0)</f>
        <v>0</v>
      </c>
      <c r="N46">
        <f t="shared" ca="1" si="3"/>
        <v>2</v>
      </c>
    </row>
    <row r="47" spans="1:14" x14ac:dyDescent="0.2">
      <c r="A47" t="str">
        <f t="shared" ca="1" si="0"/>
        <v/>
      </c>
      <c r="B47" t="str">
        <f t="shared" ca="1" si="1"/>
        <v/>
      </c>
      <c r="C47" t="str">
        <f ca="1">IF(A47&lt;&gt;"",#REF!,"")</f>
        <v/>
      </c>
      <c r="J47" t="str">
        <f ca="1">IF(M47=0,"",COUNTIF(M$2:M47,"&lt;&gt;0"))</f>
        <v/>
      </c>
      <c r="K47">
        <f t="shared" si="2"/>
        <v>46</v>
      </c>
      <c r="L47">
        <f ca="1">OFFSET('2.10 Effekter'!$A$3,$K47,0)</f>
        <v>0</v>
      </c>
      <c r="M47">
        <f ca="1">OFFSET('2.10 Effekter'!$B$3,$K47,0)</f>
        <v>0</v>
      </c>
      <c r="N47">
        <f t="shared" ca="1" si="3"/>
        <v>2</v>
      </c>
    </row>
    <row r="48" spans="1:14" x14ac:dyDescent="0.2">
      <c r="A48" t="str">
        <f t="shared" ca="1" si="0"/>
        <v/>
      </c>
      <c r="B48" t="str">
        <f t="shared" ca="1" si="1"/>
        <v/>
      </c>
      <c r="C48" t="str">
        <f ca="1">IF(A48&lt;&gt;"",#REF!,"")</f>
        <v/>
      </c>
      <c r="J48" t="str">
        <f ca="1">IF(M48=0,"",COUNTIF(M$2:M48,"&lt;&gt;0"))</f>
        <v/>
      </c>
      <c r="K48">
        <f t="shared" si="2"/>
        <v>47</v>
      </c>
      <c r="L48">
        <f ca="1">OFFSET('2.10 Effekter'!$A$3,$K48,0)</f>
        <v>0</v>
      </c>
      <c r="M48">
        <f ca="1">OFFSET('2.10 Effekter'!$B$3,$K48,0)</f>
        <v>0</v>
      </c>
      <c r="N48">
        <f t="shared" ca="1" si="3"/>
        <v>2</v>
      </c>
    </row>
    <row r="49" spans="1:14" x14ac:dyDescent="0.2">
      <c r="A49" t="str">
        <f t="shared" ca="1" si="0"/>
        <v/>
      </c>
      <c r="B49" t="str">
        <f t="shared" ca="1" si="1"/>
        <v/>
      </c>
      <c r="C49" t="str">
        <f ca="1">IF(A49&lt;&gt;"",#REF!,"")</f>
        <v/>
      </c>
      <c r="J49" t="str">
        <f ca="1">IF(M49=0,"",COUNTIF(M$2:M49,"&lt;&gt;0"))</f>
        <v/>
      </c>
      <c r="K49">
        <f t="shared" si="2"/>
        <v>48</v>
      </c>
      <c r="L49">
        <f ca="1">OFFSET('2.10 Effekter'!$A$3,$K49,0)</f>
        <v>0</v>
      </c>
      <c r="M49">
        <f ca="1">OFFSET('2.10 Effekter'!$B$3,$K49,0)</f>
        <v>0</v>
      </c>
      <c r="N49">
        <f t="shared" ca="1" si="3"/>
        <v>2</v>
      </c>
    </row>
    <row r="50" spans="1:14" x14ac:dyDescent="0.2">
      <c r="A50" t="str">
        <f t="shared" ca="1" si="0"/>
        <v/>
      </c>
      <c r="B50" t="str">
        <f t="shared" ca="1" si="1"/>
        <v/>
      </c>
      <c r="C50" t="str">
        <f ca="1">IF(A50&lt;&gt;"",#REF!,"")</f>
        <v/>
      </c>
      <c r="J50" t="str">
        <f ca="1">IF(M50=0,"",COUNTIF(M$2:M50,"&lt;&gt;0"))</f>
        <v/>
      </c>
      <c r="K50">
        <f t="shared" si="2"/>
        <v>49</v>
      </c>
      <c r="L50">
        <f ca="1">OFFSET('2.10 Effekter'!$A$3,$K50,0)</f>
        <v>0</v>
      </c>
      <c r="M50">
        <f ca="1">OFFSET('2.10 Effekter'!$B$3,$K50,0)</f>
        <v>0</v>
      </c>
      <c r="N50">
        <f t="shared" ca="1" si="3"/>
        <v>2</v>
      </c>
    </row>
    <row r="51" spans="1:14" x14ac:dyDescent="0.2">
      <c r="A51" t="str">
        <f t="shared" ca="1" si="0"/>
        <v/>
      </c>
      <c r="B51" t="str">
        <f t="shared" ca="1" si="1"/>
        <v/>
      </c>
      <c r="C51" t="str">
        <f ca="1">IF(A51&lt;&gt;"",#REF!,"")</f>
        <v/>
      </c>
      <c r="J51" t="str">
        <f ca="1">IF(M51=0,"",COUNTIF(M$2:M51,"&lt;&gt;0"))</f>
        <v/>
      </c>
      <c r="K51">
        <f t="shared" si="2"/>
        <v>50</v>
      </c>
      <c r="L51">
        <f ca="1">OFFSET('2.10 Effekter'!$A$3,$K51,0)</f>
        <v>0</v>
      </c>
      <c r="M51">
        <f ca="1">OFFSET('2.10 Effekter'!$B$3,$K51,0)</f>
        <v>0</v>
      </c>
      <c r="N51">
        <f t="shared" ca="1" si="3"/>
        <v>2</v>
      </c>
    </row>
    <row r="52" spans="1:14" x14ac:dyDescent="0.2">
      <c r="A52" t="str">
        <f t="shared" ca="1" si="0"/>
        <v/>
      </c>
      <c r="B52" t="str">
        <f t="shared" ca="1" si="1"/>
        <v/>
      </c>
      <c r="C52" t="str">
        <f ca="1">IF(A52&lt;&gt;"",#REF!,"")</f>
        <v/>
      </c>
      <c r="J52" t="str">
        <f ca="1">IF(M52=0,"",COUNTIF(M$2:M52,"&lt;&gt;0"))</f>
        <v/>
      </c>
      <c r="K52">
        <f t="shared" si="2"/>
        <v>51</v>
      </c>
      <c r="L52">
        <f ca="1">OFFSET('2.10 Effekter'!$A$3,$K52,0)</f>
        <v>0</v>
      </c>
      <c r="M52">
        <f ca="1">OFFSET('2.10 Effekter'!$B$3,$K52,0)</f>
        <v>0</v>
      </c>
      <c r="N52">
        <f t="shared" ca="1" si="3"/>
        <v>2</v>
      </c>
    </row>
    <row r="53" spans="1:14" x14ac:dyDescent="0.2">
      <c r="A53" t="str">
        <f t="shared" ca="1" si="0"/>
        <v/>
      </c>
      <c r="B53" t="str">
        <f t="shared" ca="1" si="1"/>
        <v/>
      </c>
      <c r="C53" t="str">
        <f ca="1">IF(A53&lt;&gt;"",#REF!,"")</f>
        <v/>
      </c>
      <c r="J53" t="str">
        <f ca="1">IF(M53=0,"",COUNTIF(M$2:M53,"&lt;&gt;0"))</f>
        <v/>
      </c>
      <c r="K53">
        <f t="shared" si="2"/>
        <v>52</v>
      </c>
      <c r="L53">
        <f ca="1">OFFSET('2.10 Effekter'!$A$3,$K53,0)</f>
        <v>0</v>
      </c>
      <c r="M53">
        <f ca="1">OFFSET('2.10 Effekter'!$B$3,$K53,0)</f>
        <v>0</v>
      </c>
      <c r="N53">
        <f t="shared" ca="1" si="3"/>
        <v>2</v>
      </c>
    </row>
    <row r="54" spans="1:14" x14ac:dyDescent="0.2">
      <c r="A54" t="str">
        <f t="shared" ca="1" si="0"/>
        <v/>
      </c>
      <c r="B54" t="str">
        <f t="shared" ca="1" si="1"/>
        <v/>
      </c>
      <c r="C54" t="str">
        <f ca="1">IF(A54&lt;&gt;"",#REF!,"")</f>
        <v/>
      </c>
      <c r="J54" t="str">
        <f ca="1">IF(M54=0,"",COUNTIF(M$2:M54,"&lt;&gt;0"))</f>
        <v/>
      </c>
      <c r="K54">
        <f t="shared" si="2"/>
        <v>53</v>
      </c>
      <c r="L54">
        <f ca="1">OFFSET('2.10 Effekter'!$A$3,$K54,0)</f>
        <v>0</v>
      </c>
      <c r="M54">
        <f ca="1">OFFSET('2.10 Effekter'!$B$3,$K54,0)</f>
        <v>0</v>
      </c>
      <c r="N54">
        <f t="shared" ca="1" si="3"/>
        <v>2</v>
      </c>
    </row>
    <row r="55" spans="1:14" x14ac:dyDescent="0.2">
      <c r="A55" t="str">
        <f t="shared" ca="1" si="0"/>
        <v/>
      </c>
      <c r="B55" t="str">
        <f t="shared" ca="1" si="1"/>
        <v/>
      </c>
      <c r="C55" t="str">
        <f ca="1">IF(A55&lt;&gt;"",#REF!,"")</f>
        <v/>
      </c>
      <c r="J55" t="str">
        <f ca="1">IF(M55=0,"",COUNTIF(M$2:M55,"&lt;&gt;0"))</f>
        <v/>
      </c>
      <c r="K55">
        <f t="shared" si="2"/>
        <v>54</v>
      </c>
      <c r="L55">
        <f ca="1">OFFSET('2.10 Effekter'!$A$3,$K55,0)</f>
        <v>0</v>
      </c>
      <c r="M55">
        <f ca="1">OFFSET('2.10 Effekter'!$B$3,$K55,0)</f>
        <v>0</v>
      </c>
      <c r="N55">
        <f t="shared" ca="1" si="3"/>
        <v>2</v>
      </c>
    </row>
    <row r="56" spans="1:14" x14ac:dyDescent="0.2">
      <c r="A56" t="str">
        <f t="shared" ca="1" si="0"/>
        <v/>
      </c>
      <c r="B56" t="str">
        <f t="shared" ca="1" si="1"/>
        <v/>
      </c>
      <c r="C56" t="str">
        <f ca="1">IF(A56&lt;&gt;"",#REF!,"")</f>
        <v/>
      </c>
      <c r="J56" t="str">
        <f ca="1">IF(M56=0,"",COUNTIF(M$2:M56,"&lt;&gt;0"))</f>
        <v/>
      </c>
      <c r="K56">
        <f t="shared" si="2"/>
        <v>55</v>
      </c>
      <c r="L56">
        <f ca="1">OFFSET('2.10 Effekter'!$A$3,$K56,0)</f>
        <v>0</v>
      </c>
      <c r="M56">
        <f ca="1">OFFSET('2.10 Effekter'!$B$3,$K56,0)</f>
        <v>0</v>
      </c>
      <c r="N56">
        <f t="shared" ca="1" si="3"/>
        <v>2</v>
      </c>
    </row>
    <row r="57" spans="1:14" x14ac:dyDescent="0.2">
      <c r="A57" t="str">
        <f t="shared" ca="1" si="0"/>
        <v/>
      </c>
      <c r="B57" t="str">
        <f t="shared" ca="1" si="1"/>
        <v/>
      </c>
      <c r="C57" t="str">
        <f ca="1">IF(A57&lt;&gt;"",#REF!,"")</f>
        <v/>
      </c>
      <c r="J57" t="str">
        <f ca="1">IF(M57=0,"",COUNTIF(M$2:M57,"&lt;&gt;0"))</f>
        <v/>
      </c>
      <c r="K57">
        <f t="shared" si="2"/>
        <v>56</v>
      </c>
      <c r="L57">
        <f ca="1">OFFSET('2.10 Effekter'!$A$3,$K57,0)</f>
        <v>0</v>
      </c>
      <c r="M57">
        <f ca="1">OFFSET('2.10 Effekter'!$B$3,$K57,0)</f>
        <v>0</v>
      </c>
      <c r="N57">
        <f t="shared" ca="1" si="3"/>
        <v>2</v>
      </c>
    </row>
    <row r="58" spans="1:14" x14ac:dyDescent="0.2">
      <c r="A58" t="str">
        <f t="shared" ca="1" si="0"/>
        <v/>
      </c>
      <c r="B58" t="str">
        <f t="shared" ca="1" si="1"/>
        <v/>
      </c>
      <c r="C58" t="str">
        <f ca="1">IF(A58&lt;&gt;"",#REF!,"")</f>
        <v/>
      </c>
      <c r="J58" t="str">
        <f ca="1">IF(M58=0,"",COUNTIF(M$2:M58,"&lt;&gt;0"))</f>
        <v/>
      </c>
      <c r="K58">
        <f t="shared" si="2"/>
        <v>57</v>
      </c>
      <c r="L58">
        <f ca="1">OFFSET('2.10 Effekter'!$A$3,$K58,0)</f>
        <v>0</v>
      </c>
      <c r="M58">
        <f ca="1">OFFSET('2.10 Effekter'!$B$3,$K58,0)</f>
        <v>0</v>
      </c>
      <c r="N58">
        <f t="shared" ca="1" si="3"/>
        <v>2</v>
      </c>
    </row>
    <row r="59" spans="1:14" x14ac:dyDescent="0.2">
      <c r="A59" t="str">
        <f t="shared" ca="1" si="0"/>
        <v/>
      </c>
      <c r="B59" t="str">
        <f t="shared" ca="1" si="1"/>
        <v/>
      </c>
      <c r="C59" t="str">
        <f ca="1">IF(A59&lt;&gt;"",#REF!,"")</f>
        <v/>
      </c>
      <c r="J59" t="str">
        <f ca="1">IF(M59=0,"",COUNTIF(M$2:M59,"&lt;&gt;0"))</f>
        <v/>
      </c>
      <c r="K59">
        <f t="shared" si="2"/>
        <v>58</v>
      </c>
      <c r="L59">
        <f ca="1">OFFSET('2.10 Effekter'!$A$3,$K59,0)</f>
        <v>0</v>
      </c>
      <c r="M59">
        <f ca="1">OFFSET('2.10 Effekter'!$B$3,$K59,0)</f>
        <v>0</v>
      </c>
      <c r="N59">
        <f t="shared" ca="1" si="3"/>
        <v>2</v>
      </c>
    </row>
    <row r="60" spans="1:14" x14ac:dyDescent="0.2">
      <c r="A60" t="str">
        <f t="shared" ca="1" si="0"/>
        <v/>
      </c>
      <c r="B60" t="str">
        <f t="shared" ca="1" si="1"/>
        <v/>
      </c>
      <c r="C60" t="str">
        <f ca="1">IF(A60&lt;&gt;"",#REF!,"")</f>
        <v/>
      </c>
      <c r="J60" t="str">
        <f ca="1">IF(M60=0,"",COUNTIF(M$2:M60,"&lt;&gt;0"))</f>
        <v/>
      </c>
      <c r="K60">
        <f t="shared" si="2"/>
        <v>59</v>
      </c>
      <c r="L60">
        <f ca="1">OFFSET('2.10 Effekter'!$A$3,$K60,0)</f>
        <v>0</v>
      </c>
      <c r="M60">
        <f ca="1">OFFSET('2.10 Effekter'!$B$3,$K60,0)</f>
        <v>0</v>
      </c>
      <c r="N60">
        <f t="shared" ca="1" si="3"/>
        <v>2</v>
      </c>
    </row>
    <row r="61" spans="1:14" x14ac:dyDescent="0.2">
      <c r="A61" t="str">
        <f t="shared" ca="1" si="0"/>
        <v/>
      </c>
      <c r="B61" t="str">
        <f t="shared" ca="1" si="1"/>
        <v/>
      </c>
      <c r="C61" t="str">
        <f ca="1">IF(A61&lt;&gt;"",#REF!,"")</f>
        <v/>
      </c>
      <c r="J61" t="str">
        <f ca="1">IF(M61=0,"",COUNTIF(M$2:M61,"&lt;&gt;0"))</f>
        <v/>
      </c>
      <c r="K61">
        <f t="shared" si="2"/>
        <v>60</v>
      </c>
      <c r="L61">
        <f ca="1">OFFSET('2.10 Effekter'!$A$3,$K61,0)</f>
        <v>0</v>
      </c>
      <c r="M61">
        <f ca="1">OFFSET('2.10 Effekter'!$B$3,$K61,0)</f>
        <v>0</v>
      </c>
      <c r="N61">
        <f t="shared" ca="1" si="3"/>
        <v>2</v>
      </c>
    </row>
    <row r="62" spans="1:14" x14ac:dyDescent="0.2">
      <c r="A62" t="str">
        <f t="shared" ca="1" si="0"/>
        <v/>
      </c>
      <c r="B62" t="str">
        <f t="shared" ca="1" si="1"/>
        <v/>
      </c>
      <c r="C62" t="str">
        <f ca="1">IF(A62&lt;&gt;"",#REF!,"")</f>
        <v/>
      </c>
      <c r="J62" t="str">
        <f ca="1">IF(M62=0,"",COUNTIF(M$2:M62,"&lt;&gt;0"))</f>
        <v/>
      </c>
      <c r="K62">
        <f t="shared" si="2"/>
        <v>61</v>
      </c>
      <c r="L62">
        <f ca="1">OFFSET('2.10 Effekter'!$A$3,$K62,0)</f>
        <v>0</v>
      </c>
      <c r="M62">
        <f ca="1">OFFSET('2.10 Effekter'!$B$3,$K62,0)</f>
        <v>0</v>
      </c>
      <c r="N62">
        <f t="shared" ca="1" si="3"/>
        <v>2</v>
      </c>
    </row>
    <row r="63" spans="1:14" x14ac:dyDescent="0.2">
      <c r="A63" t="str">
        <f t="shared" ca="1" si="0"/>
        <v/>
      </c>
      <c r="B63" t="str">
        <f t="shared" ca="1" si="1"/>
        <v/>
      </c>
      <c r="C63" t="str">
        <f ca="1">IF(A63&lt;&gt;"",#REF!,"")</f>
        <v/>
      </c>
      <c r="J63" t="str">
        <f ca="1">IF(M63=0,"",COUNTIF(M$2:M63,"&lt;&gt;0"))</f>
        <v/>
      </c>
      <c r="K63">
        <f t="shared" si="2"/>
        <v>62</v>
      </c>
      <c r="L63">
        <f ca="1">OFFSET('2.10 Effekter'!$A$3,$K63,0)</f>
        <v>0</v>
      </c>
      <c r="M63">
        <f ca="1">OFFSET('2.10 Effekter'!$B$3,$K63,0)</f>
        <v>0</v>
      </c>
      <c r="N63">
        <f t="shared" ca="1" si="3"/>
        <v>2</v>
      </c>
    </row>
    <row r="64" spans="1:14" x14ac:dyDescent="0.2">
      <c r="A64" t="str">
        <f t="shared" ca="1" si="0"/>
        <v/>
      </c>
      <c r="B64" t="str">
        <f t="shared" ca="1" si="1"/>
        <v/>
      </c>
      <c r="C64" t="str">
        <f ca="1">IF(A64&lt;&gt;"",#REF!,"")</f>
        <v/>
      </c>
      <c r="J64" t="str">
        <f ca="1">IF(M64=0,"",COUNTIF(M$2:M64,"&lt;&gt;0"))</f>
        <v/>
      </c>
      <c r="K64">
        <f t="shared" si="2"/>
        <v>63</v>
      </c>
      <c r="L64">
        <f ca="1">OFFSET('2.10 Effekter'!$A$3,$K64,0)</f>
        <v>0</v>
      </c>
      <c r="M64">
        <f ca="1">OFFSET('2.10 Effekter'!$B$3,$K64,0)</f>
        <v>0</v>
      </c>
      <c r="N64">
        <f t="shared" ca="1" si="3"/>
        <v>2</v>
      </c>
    </row>
    <row r="65" spans="1:14" x14ac:dyDescent="0.2">
      <c r="A65" t="str">
        <f t="shared" ca="1" si="0"/>
        <v/>
      </c>
      <c r="B65" t="str">
        <f t="shared" ca="1" si="1"/>
        <v/>
      </c>
      <c r="C65" t="str">
        <f ca="1">IF(A65&lt;&gt;"",#REF!,"")</f>
        <v/>
      </c>
      <c r="J65" t="str">
        <f ca="1">IF(M65=0,"",COUNTIF(M$2:M65,"&lt;&gt;0"))</f>
        <v/>
      </c>
      <c r="K65">
        <f t="shared" si="2"/>
        <v>64</v>
      </c>
      <c r="L65">
        <f ca="1">OFFSET('2.10 Effekter'!$A$3,$K65,0)</f>
        <v>0</v>
      </c>
      <c r="M65">
        <f ca="1">OFFSET('2.10 Effekter'!$B$3,$K65,0)</f>
        <v>0</v>
      </c>
      <c r="N65">
        <f t="shared" ca="1" si="3"/>
        <v>2</v>
      </c>
    </row>
    <row r="66" spans="1:14" x14ac:dyDescent="0.2">
      <c r="A66" t="str">
        <f t="shared" ca="1" si="0"/>
        <v/>
      </c>
      <c r="B66" t="str">
        <f t="shared" ca="1" si="1"/>
        <v/>
      </c>
      <c r="C66" t="str">
        <f ca="1">IF(A66&lt;&gt;"",#REF!,"")</f>
        <v/>
      </c>
      <c r="J66" t="str">
        <f ca="1">IF(M66=0,"",COUNTIF(M$2:M66,"&lt;&gt;0"))</f>
        <v/>
      </c>
      <c r="K66">
        <f t="shared" si="2"/>
        <v>65</v>
      </c>
      <c r="L66">
        <f ca="1">OFFSET('2.10 Effekter'!$A$3,$K66,0)</f>
        <v>0</v>
      </c>
      <c r="M66">
        <f ca="1">OFFSET('2.10 Effekter'!$B$3,$K66,0)</f>
        <v>0</v>
      </c>
      <c r="N66">
        <f t="shared" ca="1" si="3"/>
        <v>2</v>
      </c>
    </row>
    <row r="67" spans="1:14" x14ac:dyDescent="0.2">
      <c r="A67" t="str">
        <f t="shared" ref="A67:A101" ca="1" si="5">IFERROR(VLOOKUP(VLOOKUP(K67,$J:$N,5,FALSE),$O$1:$Q$2,3,FALSE)&amp;" - "&amp;VLOOKUP($K67,$J:$N,3,FALSE),"")</f>
        <v/>
      </c>
      <c r="B67" t="str">
        <f t="shared" ref="B67:B101" ca="1" si="6">IFERROR(VLOOKUP($K67,$J:$M,4,FALSE),"")</f>
        <v/>
      </c>
      <c r="C67" t="str">
        <f ca="1">IF(A67&lt;&gt;"",#REF!,"")</f>
        <v/>
      </c>
      <c r="J67" t="str">
        <f ca="1">IF(M67=0,"",COUNTIF(M$2:M67,"&lt;&gt;0"))</f>
        <v/>
      </c>
      <c r="K67">
        <f t="shared" ref="K67:K101" si="7">K66+1</f>
        <v>66</v>
      </c>
      <c r="L67">
        <f ca="1">OFFSET('2.10 Effekter'!$A$3,$K67,0)</f>
        <v>0</v>
      </c>
      <c r="M67">
        <f ca="1">OFFSET('2.10 Effekter'!$B$3,$K67,0)</f>
        <v>0</v>
      </c>
      <c r="N67">
        <f t="shared" ref="N67:N101" ca="1" si="8">IF(N66=2,2,IF(L67=$P$2,2,1))</f>
        <v>2</v>
      </c>
    </row>
    <row r="68" spans="1:14" x14ac:dyDescent="0.2">
      <c r="A68" t="str">
        <f t="shared" ca="1" si="5"/>
        <v/>
      </c>
      <c r="B68" t="str">
        <f t="shared" ca="1" si="6"/>
        <v/>
      </c>
      <c r="C68" t="str">
        <f ca="1">IF(A68&lt;&gt;"",#REF!,"")</f>
        <v/>
      </c>
      <c r="J68" t="str">
        <f ca="1">IF(M68=0,"",COUNTIF(M$2:M68,"&lt;&gt;0"))</f>
        <v/>
      </c>
      <c r="K68">
        <f t="shared" si="7"/>
        <v>67</v>
      </c>
      <c r="L68">
        <f ca="1">OFFSET('2.10 Effekter'!$A$3,$K68,0)</f>
        <v>0</v>
      </c>
      <c r="M68">
        <f ca="1">OFFSET('2.10 Effekter'!$B$3,$K68,0)</f>
        <v>0</v>
      </c>
      <c r="N68">
        <f t="shared" ca="1" si="8"/>
        <v>2</v>
      </c>
    </row>
    <row r="69" spans="1:14" x14ac:dyDescent="0.2">
      <c r="A69" t="str">
        <f t="shared" ca="1" si="5"/>
        <v/>
      </c>
      <c r="B69" t="str">
        <f t="shared" ca="1" si="6"/>
        <v/>
      </c>
      <c r="C69" t="str">
        <f ca="1">IF(A69&lt;&gt;"",#REF!,"")</f>
        <v/>
      </c>
      <c r="J69" t="str">
        <f ca="1">IF(M69=0,"",COUNTIF(M$2:M69,"&lt;&gt;0"))</f>
        <v/>
      </c>
      <c r="K69">
        <f t="shared" si="7"/>
        <v>68</v>
      </c>
      <c r="L69">
        <f ca="1">OFFSET('2.10 Effekter'!$A$3,$K69,0)</f>
        <v>0</v>
      </c>
      <c r="M69">
        <f ca="1">OFFSET('2.10 Effekter'!$B$3,$K69,0)</f>
        <v>0</v>
      </c>
      <c r="N69">
        <f t="shared" ca="1" si="8"/>
        <v>2</v>
      </c>
    </row>
    <row r="70" spans="1:14" x14ac:dyDescent="0.2">
      <c r="A70" t="str">
        <f t="shared" ca="1" si="5"/>
        <v/>
      </c>
      <c r="B70" t="str">
        <f t="shared" ca="1" si="6"/>
        <v/>
      </c>
      <c r="C70" t="str">
        <f ca="1">IF(A70&lt;&gt;"",#REF!,"")</f>
        <v/>
      </c>
      <c r="J70" t="str">
        <f ca="1">IF(M70=0,"",COUNTIF(M$2:M70,"&lt;&gt;0"))</f>
        <v/>
      </c>
      <c r="K70">
        <f t="shared" si="7"/>
        <v>69</v>
      </c>
      <c r="L70">
        <f ca="1">OFFSET('2.10 Effekter'!$A$3,$K70,0)</f>
        <v>0</v>
      </c>
      <c r="M70">
        <f ca="1">OFFSET('2.10 Effekter'!$B$3,$K70,0)</f>
        <v>0</v>
      </c>
      <c r="N70">
        <f t="shared" ca="1" si="8"/>
        <v>2</v>
      </c>
    </row>
    <row r="71" spans="1:14" x14ac:dyDescent="0.2">
      <c r="A71" t="str">
        <f t="shared" ca="1" si="5"/>
        <v/>
      </c>
      <c r="B71" t="str">
        <f t="shared" ca="1" si="6"/>
        <v/>
      </c>
      <c r="C71" t="str">
        <f ca="1">IF(A71&lt;&gt;"",#REF!,"")</f>
        <v/>
      </c>
      <c r="J71" t="str">
        <f ca="1">IF(M71=0,"",COUNTIF(M$2:M71,"&lt;&gt;0"))</f>
        <v/>
      </c>
      <c r="K71">
        <f t="shared" si="7"/>
        <v>70</v>
      </c>
      <c r="L71">
        <f ca="1">OFFSET('2.10 Effekter'!$A$3,$K71,0)</f>
        <v>0</v>
      </c>
      <c r="M71">
        <f ca="1">OFFSET('2.10 Effekter'!$B$3,$K71,0)</f>
        <v>0</v>
      </c>
      <c r="N71">
        <f t="shared" ca="1" si="8"/>
        <v>2</v>
      </c>
    </row>
    <row r="72" spans="1:14" x14ac:dyDescent="0.2">
      <c r="A72" t="str">
        <f t="shared" ca="1" si="5"/>
        <v/>
      </c>
      <c r="B72" t="str">
        <f t="shared" ca="1" si="6"/>
        <v/>
      </c>
      <c r="C72" t="str">
        <f ca="1">IF(A72&lt;&gt;"",#REF!,"")</f>
        <v/>
      </c>
      <c r="J72" t="str">
        <f ca="1">IF(M72=0,"",COUNTIF(M$2:M72,"&lt;&gt;0"))</f>
        <v/>
      </c>
      <c r="K72">
        <f t="shared" si="7"/>
        <v>71</v>
      </c>
      <c r="L72">
        <f ca="1">OFFSET('2.10 Effekter'!$A$3,$K72,0)</f>
        <v>0</v>
      </c>
      <c r="M72">
        <f ca="1">OFFSET('2.10 Effekter'!$B$3,$K72,0)</f>
        <v>0</v>
      </c>
      <c r="N72">
        <f t="shared" ca="1" si="8"/>
        <v>2</v>
      </c>
    </row>
    <row r="73" spans="1:14" x14ac:dyDescent="0.2">
      <c r="A73" t="str">
        <f t="shared" ca="1" si="5"/>
        <v/>
      </c>
      <c r="B73" t="str">
        <f t="shared" ca="1" si="6"/>
        <v/>
      </c>
      <c r="C73" t="str">
        <f ca="1">IF(A73&lt;&gt;"",#REF!,"")</f>
        <v/>
      </c>
      <c r="J73" t="str">
        <f ca="1">IF(M73=0,"",COUNTIF(M$2:M73,"&lt;&gt;0"))</f>
        <v/>
      </c>
      <c r="K73">
        <f t="shared" si="7"/>
        <v>72</v>
      </c>
      <c r="L73">
        <f ca="1">OFFSET('2.10 Effekter'!$A$3,$K73,0)</f>
        <v>0</v>
      </c>
      <c r="M73">
        <f ca="1">OFFSET('2.10 Effekter'!$B$3,$K73,0)</f>
        <v>0</v>
      </c>
      <c r="N73">
        <f t="shared" ca="1" si="8"/>
        <v>2</v>
      </c>
    </row>
    <row r="74" spans="1:14" x14ac:dyDescent="0.2">
      <c r="A74" t="str">
        <f t="shared" ca="1" si="5"/>
        <v/>
      </c>
      <c r="B74" t="str">
        <f t="shared" ca="1" si="6"/>
        <v/>
      </c>
      <c r="C74" t="str">
        <f ca="1">IF(A74&lt;&gt;"",#REF!,"")</f>
        <v/>
      </c>
      <c r="J74" t="str">
        <f ca="1">IF(M74=0,"",COUNTIF(M$2:M74,"&lt;&gt;0"))</f>
        <v/>
      </c>
      <c r="K74">
        <f t="shared" si="7"/>
        <v>73</v>
      </c>
      <c r="L74">
        <f ca="1">OFFSET('2.10 Effekter'!$A$3,$K74,0)</f>
        <v>0</v>
      </c>
      <c r="M74">
        <f ca="1">OFFSET('2.10 Effekter'!$B$3,$K74,0)</f>
        <v>0</v>
      </c>
      <c r="N74">
        <f t="shared" ca="1" si="8"/>
        <v>2</v>
      </c>
    </row>
    <row r="75" spans="1:14" x14ac:dyDescent="0.2">
      <c r="A75" t="str">
        <f t="shared" ca="1" si="5"/>
        <v/>
      </c>
      <c r="B75" t="str">
        <f t="shared" ca="1" si="6"/>
        <v/>
      </c>
      <c r="C75" t="str">
        <f ca="1">IF(A75&lt;&gt;"",#REF!,"")</f>
        <v/>
      </c>
      <c r="J75" t="str">
        <f ca="1">IF(M75=0,"",COUNTIF(M$2:M75,"&lt;&gt;0"))</f>
        <v/>
      </c>
      <c r="K75">
        <f t="shared" si="7"/>
        <v>74</v>
      </c>
      <c r="L75">
        <f ca="1">OFFSET('2.10 Effekter'!$A$3,$K75,0)</f>
        <v>0</v>
      </c>
      <c r="M75">
        <f ca="1">OFFSET('2.10 Effekter'!$B$3,$K75,0)</f>
        <v>0</v>
      </c>
      <c r="N75">
        <f t="shared" ca="1" si="8"/>
        <v>2</v>
      </c>
    </row>
    <row r="76" spans="1:14" x14ac:dyDescent="0.2">
      <c r="A76" t="str">
        <f t="shared" ca="1" si="5"/>
        <v/>
      </c>
      <c r="B76" t="str">
        <f t="shared" ca="1" si="6"/>
        <v/>
      </c>
      <c r="C76" t="str">
        <f ca="1">IF(A76&lt;&gt;"",#REF!,"")</f>
        <v/>
      </c>
      <c r="J76" t="str">
        <f ca="1">IF(M76=0,"",COUNTIF(M$2:M76,"&lt;&gt;0"))</f>
        <v/>
      </c>
      <c r="K76">
        <f t="shared" si="7"/>
        <v>75</v>
      </c>
      <c r="L76">
        <f ca="1">OFFSET('2.10 Effekter'!$A$3,$K76,0)</f>
        <v>0</v>
      </c>
      <c r="M76">
        <f ca="1">OFFSET('2.10 Effekter'!$B$3,$K76,0)</f>
        <v>0</v>
      </c>
      <c r="N76">
        <f t="shared" ca="1" si="8"/>
        <v>2</v>
      </c>
    </row>
    <row r="77" spans="1:14" x14ac:dyDescent="0.2">
      <c r="A77" t="str">
        <f t="shared" ca="1" si="5"/>
        <v/>
      </c>
      <c r="B77" t="str">
        <f t="shared" ca="1" si="6"/>
        <v/>
      </c>
      <c r="C77" t="str">
        <f ca="1">IF(A77&lt;&gt;"",#REF!,"")</f>
        <v/>
      </c>
      <c r="J77" t="str">
        <f ca="1">IF(M77=0,"",COUNTIF(M$2:M77,"&lt;&gt;0"))</f>
        <v/>
      </c>
      <c r="K77">
        <f t="shared" si="7"/>
        <v>76</v>
      </c>
      <c r="L77">
        <f ca="1">OFFSET('2.10 Effekter'!$A$3,$K77,0)</f>
        <v>0</v>
      </c>
      <c r="M77">
        <f ca="1">OFFSET('2.10 Effekter'!$B$3,$K77,0)</f>
        <v>0</v>
      </c>
      <c r="N77">
        <f t="shared" ca="1" si="8"/>
        <v>2</v>
      </c>
    </row>
    <row r="78" spans="1:14" x14ac:dyDescent="0.2">
      <c r="A78" t="str">
        <f t="shared" ca="1" si="5"/>
        <v/>
      </c>
      <c r="B78" t="str">
        <f t="shared" ca="1" si="6"/>
        <v/>
      </c>
      <c r="C78" t="str">
        <f ca="1">IF(A78&lt;&gt;"",#REF!,"")</f>
        <v/>
      </c>
      <c r="J78" t="str">
        <f ca="1">IF(M78=0,"",COUNTIF(M$2:M78,"&lt;&gt;0"))</f>
        <v/>
      </c>
      <c r="K78">
        <f t="shared" si="7"/>
        <v>77</v>
      </c>
      <c r="L78">
        <f ca="1">OFFSET('2.10 Effekter'!$A$3,$K78,0)</f>
        <v>0</v>
      </c>
      <c r="M78">
        <f ca="1">OFFSET('2.10 Effekter'!$B$3,$K78,0)</f>
        <v>0</v>
      </c>
      <c r="N78">
        <f t="shared" ca="1" si="8"/>
        <v>2</v>
      </c>
    </row>
    <row r="79" spans="1:14" x14ac:dyDescent="0.2">
      <c r="A79" t="str">
        <f t="shared" ca="1" si="5"/>
        <v/>
      </c>
      <c r="B79" t="str">
        <f t="shared" ca="1" si="6"/>
        <v/>
      </c>
      <c r="C79" t="str">
        <f ca="1">IF(A79&lt;&gt;"",#REF!,"")</f>
        <v/>
      </c>
      <c r="J79" t="str">
        <f ca="1">IF(M79=0,"",COUNTIF(M$2:M79,"&lt;&gt;0"))</f>
        <v/>
      </c>
      <c r="K79">
        <f t="shared" si="7"/>
        <v>78</v>
      </c>
      <c r="L79">
        <f ca="1">OFFSET('2.10 Effekter'!$A$3,$K79,0)</f>
        <v>0</v>
      </c>
      <c r="M79">
        <f ca="1">OFFSET('2.10 Effekter'!$B$3,$K79,0)</f>
        <v>0</v>
      </c>
      <c r="N79">
        <f t="shared" ca="1" si="8"/>
        <v>2</v>
      </c>
    </row>
    <row r="80" spans="1:14" x14ac:dyDescent="0.2">
      <c r="A80" t="str">
        <f t="shared" ca="1" si="5"/>
        <v/>
      </c>
      <c r="B80" t="str">
        <f t="shared" ca="1" si="6"/>
        <v/>
      </c>
      <c r="C80" t="str">
        <f ca="1">IF(A80&lt;&gt;"",#REF!,"")</f>
        <v/>
      </c>
      <c r="J80" t="str">
        <f ca="1">IF(M80=0,"",COUNTIF(M$2:M80,"&lt;&gt;0"))</f>
        <v/>
      </c>
      <c r="K80">
        <f t="shared" si="7"/>
        <v>79</v>
      </c>
      <c r="L80">
        <f ca="1">OFFSET('2.10 Effekter'!$A$3,$K80,0)</f>
        <v>0</v>
      </c>
      <c r="M80">
        <f ca="1">OFFSET('2.10 Effekter'!$B$3,$K80,0)</f>
        <v>0</v>
      </c>
      <c r="N80">
        <f t="shared" ca="1" si="8"/>
        <v>2</v>
      </c>
    </row>
    <row r="81" spans="1:14" x14ac:dyDescent="0.2">
      <c r="A81" t="str">
        <f t="shared" ca="1" si="5"/>
        <v/>
      </c>
      <c r="B81" t="str">
        <f t="shared" ca="1" si="6"/>
        <v/>
      </c>
      <c r="C81" t="str">
        <f ca="1">IF(A81&lt;&gt;"",#REF!,"")</f>
        <v/>
      </c>
      <c r="J81" t="str">
        <f ca="1">IF(M81=0,"",COUNTIF(M$2:M81,"&lt;&gt;0"))</f>
        <v/>
      </c>
      <c r="K81">
        <f t="shared" si="7"/>
        <v>80</v>
      </c>
      <c r="L81">
        <f ca="1">OFFSET('2.10 Effekter'!$A$3,$K81,0)</f>
        <v>0</v>
      </c>
      <c r="M81">
        <f ca="1">OFFSET('2.10 Effekter'!$B$3,$K81,0)</f>
        <v>0</v>
      </c>
      <c r="N81">
        <f t="shared" ca="1" si="8"/>
        <v>2</v>
      </c>
    </row>
    <row r="82" spans="1:14" x14ac:dyDescent="0.2">
      <c r="A82" t="str">
        <f t="shared" ca="1" si="5"/>
        <v/>
      </c>
      <c r="B82" t="str">
        <f t="shared" ca="1" si="6"/>
        <v/>
      </c>
      <c r="C82" t="str">
        <f ca="1">IF(A82&lt;&gt;"",#REF!,"")</f>
        <v/>
      </c>
      <c r="J82" t="str">
        <f ca="1">IF(M82=0,"",COUNTIF(M$2:M82,"&lt;&gt;0"))</f>
        <v/>
      </c>
      <c r="K82">
        <f t="shared" si="7"/>
        <v>81</v>
      </c>
      <c r="L82">
        <f ca="1">OFFSET('2.10 Effekter'!$A$3,$K82,0)</f>
        <v>0</v>
      </c>
      <c r="M82">
        <f ca="1">OFFSET('2.10 Effekter'!$B$3,$K82,0)</f>
        <v>0</v>
      </c>
      <c r="N82">
        <f t="shared" ca="1" si="8"/>
        <v>2</v>
      </c>
    </row>
    <row r="83" spans="1:14" x14ac:dyDescent="0.2">
      <c r="A83" t="str">
        <f t="shared" ca="1" si="5"/>
        <v/>
      </c>
      <c r="B83" t="str">
        <f t="shared" ca="1" si="6"/>
        <v/>
      </c>
      <c r="C83" t="str">
        <f ca="1">IF(A83&lt;&gt;"",#REF!,"")</f>
        <v/>
      </c>
      <c r="J83" t="str">
        <f ca="1">IF(M83=0,"",COUNTIF(M$2:M83,"&lt;&gt;0"))</f>
        <v/>
      </c>
      <c r="K83">
        <f t="shared" si="7"/>
        <v>82</v>
      </c>
      <c r="L83">
        <f ca="1">OFFSET('2.10 Effekter'!$A$3,$K83,0)</f>
        <v>0</v>
      </c>
      <c r="M83">
        <f ca="1">OFFSET('2.10 Effekter'!$B$3,$K83,0)</f>
        <v>0</v>
      </c>
      <c r="N83">
        <f t="shared" ca="1" si="8"/>
        <v>2</v>
      </c>
    </row>
    <row r="84" spans="1:14" x14ac:dyDescent="0.2">
      <c r="A84" t="str">
        <f t="shared" ca="1" si="5"/>
        <v/>
      </c>
      <c r="B84" t="str">
        <f t="shared" ca="1" si="6"/>
        <v/>
      </c>
      <c r="C84" t="str">
        <f ca="1">IF(A84&lt;&gt;"",#REF!,"")</f>
        <v/>
      </c>
      <c r="J84" t="str">
        <f ca="1">IF(M84=0,"",COUNTIF(M$2:M84,"&lt;&gt;0"))</f>
        <v/>
      </c>
      <c r="K84">
        <f t="shared" si="7"/>
        <v>83</v>
      </c>
      <c r="L84">
        <f ca="1">OFFSET('2.10 Effekter'!$A$3,$K84,0)</f>
        <v>0</v>
      </c>
      <c r="M84">
        <f ca="1">OFFSET('2.10 Effekter'!$B$3,$K84,0)</f>
        <v>0</v>
      </c>
      <c r="N84">
        <f t="shared" ca="1" si="8"/>
        <v>2</v>
      </c>
    </row>
    <row r="85" spans="1:14" x14ac:dyDescent="0.2">
      <c r="A85" t="str">
        <f t="shared" ca="1" si="5"/>
        <v/>
      </c>
      <c r="B85" t="str">
        <f t="shared" ca="1" si="6"/>
        <v/>
      </c>
      <c r="C85" t="str">
        <f ca="1">IF(A85&lt;&gt;"",#REF!,"")</f>
        <v/>
      </c>
      <c r="J85" t="str">
        <f ca="1">IF(M85=0,"",COUNTIF(M$2:M85,"&lt;&gt;0"))</f>
        <v/>
      </c>
      <c r="K85">
        <f t="shared" si="7"/>
        <v>84</v>
      </c>
      <c r="L85">
        <f ca="1">OFFSET('2.10 Effekter'!$A$3,$K85,0)</f>
        <v>0</v>
      </c>
      <c r="M85">
        <f ca="1">OFFSET('2.10 Effekter'!$B$3,$K85,0)</f>
        <v>0</v>
      </c>
      <c r="N85">
        <f t="shared" ca="1" si="8"/>
        <v>2</v>
      </c>
    </row>
    <row r="86" spans="1:14" x14ac:dyDescent="0.2">
      <c r="A86" t="str">
        <f t="shared" ca="1" si="5"/>
        <v/>
      </c>
      <c r="B86" t="str">
        <f t="shared" ca="1" si="6"/>
        <v/>
      </c>
      <c r="C86" t="str">
        <f ca="1">IF(A86&lt;&gt;"",#REF!,"")</f>
        <v/>
      </c>
      <c r="J86" t="str">
        <f ca="1">IF(M86=0,"",COUNTIF(M$2:M86,"&lt;&gt;0"))</f>
        <v/>
      </c>
      <c r="K86">
        <f t="shared" si="7"/>
        <v>85</v>
      </c>
      <c r="L86">
        <f ca="1">OFFSET('2.10 Effekter'!$A$3,$K86,0)</f>
        <v>0</v>
      </c>
      <c r="M86">
        <f ca="1">OFFSET('2.10 Effekter'!$B$3,$K86,0)</f>
        <v>0</v>
      </c>
      <c r="N86">
        <f t="shared" ca="1" si="8"/>
        <v>2</v>
      </c>
    </row>
    <row r="87" spans="1:14" x14ac:dyDescent="0.2">
      <c r="A87" t="str">
        <f t="shared" ca="1" si="5"/>
        <v/>
      </c>
      <c r="B87" t="str">
        <f t="shared" ca="1" si="6"/>
        <v/>
      </c>
      <c r="C87" t="str">
        <f ca="1">IF(A87&lt;&gt;"",#REF!,"")</f>
        <v/>
      </c>
      <c r="J87" t="str">
        <f ca="1">IF(M87=0,"",COUNTIF(M$2:M87,"&lt;&gt;0"))</f>
        <v/>
      </c>
      <c r="K87">
        <f t="shared" si="7"/>
        <v>86</v>
      </c>
      <c r="L87">
        <f ca="1">OFFSET('2.10 Effekter'!$A$3,$K87,0)</f>
        <v>0</v>
      </c>
      <c r="M87">
        <f ca="1">OFFSET('2.10 Effekter'!$B$3,$K87,0)</f>
        <v>0</v>
      </c>
      <c r="N87">
        <f t="shared" ca="1" si="8"/>
        <v>2</v>
      </c>
    </row>
    <row r="88" spans="1:14" x14ac:dyDescent="0.2">
      <c r="A88" t="str">
        <f t="shared" ca="1" si="5"/>
        <v/>
      </c>
      <c r="B88" t="str">
        <f t="shared" ca="1" si="6"/>
        <v/>
      </c>
      <c r="C88" t="str">
        <f ca="1">IF(A88&lt;&gt;"",#REF!,"")</f>
        <v/>
      </c>
      <c r="J88" t="str">
        <f ca="1">IF(M88=0,"",COUNTIF(M$2:M88,"&lt;&gt;0"))</f>
        <v/>
      </c>
      <c r="K88">
        <f t="shared" si="7"/>
        <v>87</v>
      </c>
      <c r="L88">
        <f ca="1">OFFSET('2.10 Effekter'!$A$3,$K88,0)</f>
        <v>0</v>
      </c>
      <c r="M88">
        <f ca="1">OFFSET('2.10 Effekter'!$B$3,$K88,0)</f>
        <v>0</v>
      </c>
      <c r="N88">
        <f t="shared" ca="1" si="8"/>
        <v>2</v>
      </c>
    </row>
    <row r="89" spans="1:14" x14ac:dyDescent="0.2">
      <c r="A89" t="str">
        <f t="shared" ca="1" si="5"/>
        <v/>
      </c>
      <c r="B89" t="str">
        <f t="shared" ca="1" si="6"/>
        <v/>
      </c>
      <c r="C89" t="str">
        <f ca="1">IF(A89&lt;&gt;"",#REF!,"")</f>
        <v/>
      </c>
      <c r="J89" t="str">
        <f ca="1">IF(M89=0,"",COUNTIF(M$2:M89,"&lt;&gt;0"))</f>
        <v/>
      </c>
      <c r="K89">
        <f t="shared" si="7"/>
        <v>88</v>
      </c>
      <c r="L89">
        <f ca="1">OFFSET('2.10 Effekter'!$A$3,$K89,0)</f>
        <v>0</v>
      </c>
      <c r="M89">
        <f ca="1">OFFSET('2.10 Effekter'!$B$3,$K89,0)</f>
        <v>0</v>
      </c>
      <c r="N89">
        <f t="shared" ca="1" si="8"/>
        <v>2</v>
      </c>
    </row>
    <row r="90" spans="1:14" x14ac:dyDescent="0.2">
      <c r="A90" t="str">
        <f t="shared" ca="1" si="5"/>
        <v/>
      </c>
      <c r="B90" t="str">
        <f t="shared" ca="1" si="6"/>
        <v/>
      </c>
      <c r="C90" t="str">
        <f ca="1">IF(A90&lt;&gt;"",#REF!,"")</f>
        <v/>
      </c>
      <c r="J90" t="str">
        <f ca="1">IF(M90=0,"",COUNTIF(M$2:M90,"&lt;&gt;0"))</f>
        <v/>
      </c>
      <c r="K90">
        <f t="shared" si="7"/>
        <v>89</v>
      </c>
      <c r="L90">
        <f ca="1">OFFSET('2.10 Effekter'!$A$3,$K90,0)</f>
        <v>0</v>
      </c>
      <c r="M90">
        <f ca="1">OFFSET('2.10 Effekter'!$B$3,$K90,0)</f>
        <v>0</v>
      </c>
      <c r="N90">
        <f t="shared" ca="1" si="8"/>
        <v>2</v>
      </c>
    </row>
    <row r="91" spans="1:14" x14ac:dyDescent="0.2">
      <c r="A91" t="str">
        <f t="shared" ca="1" si="5"/>
        <v/>
      </c>
      <c r="B91" t="str">
        <f t="shared" ca="1" si="6"/>
        <v/>
      </c>
      <c r="C91" t="str">
        <f ca="1">IF(A91&lt;&gt;"",#REF!,"")</f>
        <v/>
      </c>
      <c r="J91" t="str">
        <f ca="1">IF(M91=0,"",COUNTIF(M$2:M91,"&lt;&gt;0"))</f>
        <v/>
      </c>
      <c r="K91">
        <f t="shared" si="7"/>
        <v>90</v>
      </c>
      <c r="L91">
        <f ca="1">OFFSET('2.10 Effekter'!$A$3,$K91,0)</f>
        <v>0</v>
      </c>
      <c r="M91">
        <f ca="1">OFFSET('2.10 Effekter'!$B$3,$K91,0)</f>
        <v>0</v>
      </c>
      <c r="N91">
        <f t="shared" ca="1" si="8"/>
        <v>2</v>
      </c>
    </row>
    <row r="92" spans="1:14" x14ac:dyDescent="0.2">
      <c r="A92" t="str">
        <f t="shared" ca="1" si="5"/>
        <v/>
      </c>
      <c r="B92" t="str">
        <f t="shared" ca="1" si="6"/>
        <v/>
      </c>
      <c r="C92" t="str">
        <f ca="1">IF(A92&lt;&gt;"",#REF!,"")</f>
        <v/>
      </c>
      <c r="J92" t="str">
        <f ca="1">IF(M92=0,"",COUNTIF(M$2:M92,"&lt;&gt;0"))</f>
        <v/>
      </c>
      <c r="K92">
        <f t="shared" si="7"/>
        <v>91</v>
      </c>
      <c r="L92">
        <f ca="1">OFFSET('2.10 Effekter'!$A$3,$K92,0)</f>
        <v>0</v>
      </c>
      <c r="M92">
        <f ca="1">OFFSET('2.10 Effekter'!$B$3,$K92,0)</f>
        <v>0</v>
      </c>
      <c r="N92">
        <f t="shared" ca="1" si="8"/>
        <v>2</v>
      </c>
    </row>
    <row r="93" spans="1:14" x14ac:dyDescent="0.2">
      <c r="A93" t="str">
        <f t="shared" ca="1" si="5"/>
        <v/>
      </c>
      <c r="B93" t="str">
        <f t="shared" ca="1" si="6"/>
        <v/>
      </c>
      <c r="C93" t="str">
        <f ca="1">IF(A93&lt;&gt;"",#REF!,"")</f>
        <v/>
      </c>
      <c r="J93" t="str">
        <f ca="1">IF(M93=0,"",COUNTIF(M$2:M93,"&lt;&gt;0"))</f>
        <v/>
      </c>
      <c r="K93">
        <f t="shared" si="7"/>
        <v>92</v>
      </c>
      <c r="L93">
        <f ca="1">OFFSET('2.10 Effekter'!$A$3,$K93,0)</f>
        <v>0</v>
      </c>
      <c r="M93">
        <f ca="1">OFFSET('2.10 Effekter'!$B$3,$K93,0)</f>
        <v>0</v>
      </c>
      <c r="N93">
        <f t="shared" ca="1" si="8"/>
        <v>2</v>
      </c>
    </row>
    <row r="94" spans="1:14" x14ac:dyDescent="0.2">
      <c r="A94" t="str">
        <f t="shared" ca="1" si="5"/>
        <v/>
      </c>
      <c r="B94" t="str">
        <f t="shared" ca="1" si="6"/>
        <v/>
      </c>
      <c r="C94" t="str">
        <f ca="1">IF(A94&lt;&gt;"",#REF!,"")</f>
        <v/>
      </c>
      <c r="J94" t="str">
        <f ca="1">IF(M94=0,"",COUNTIF(M$2:M94,"&lt;&gt;0"))</f>
        <v/>
      </c>
      <c r="K94">
        <f t="shared" si="7"/>
        <v>93</v>
      </c>
      <c r="L94">
        <f ca="1">OFFSET('2.10 Effekter'!$A$3,$K94,0)</f>
        <v>0</v>
      </c>
      <c r="M94">
        <f ca="1">OFFSET('2.10 Effekter'!$B$3,$K94,0)</f>
        <v>0</v>
      </c>
      <c r="N94">
        <f t="shared" ca="1" si="8"/>
        <v>2</v>
      </c>
    </row>
    <row r="95" spans="1:14" x14ac:dyDescent="0.2">
      <c r="A95" t="str">
        <f t="shared" ca="1" si="5"/>
        <v/>
      </c>
      <c r="B95" t="str">
        <f t="shared" ca="1" si="6"/>
        <v/>
      </c>
      <c r="C95" t="str">
        <f ca="1">IF(A95&lt;&gt;"",#REF!,"")</f>
        <v/>
      </c>
      <c r="J95" t="str">
        <f ca="1">IF(M95=0,"",COUNTIF(M$2:M95,"&lt;&gt;0"))</f>
        <v/>
      </c>
      <c r="K95">
        <f t="shared" si="7"/>
        <v>94</v>
      </c>
      <c r="L95">
        <f ca="1">OFFSET('2.10 Effekter'!$A$3,$K95,0)</f>
        <v>0</v>
      </c>
      <c r="M95">
        <f ca="1">OFFSET('2.10 Effekter'!$B$3,$K95,0)</f>
        <v>0</v>
      </c>
      <c r="N95">
        <f t="shared" ca="1" si="8"/>
        <v>2</v>
      </c>
    </row>
    <row r="96" spans="1:14" x14ac:dyDescent="0.2">
      <c r="A96" t="str">
        <f t="shared" ca="1" si="5"/>
        <v/>
      </c>
      <c r="B96" t="str">
        <f t="shared" ca="1" si="6"/>
        <v/>
      </c>
      <c r="C96" t="str">
        <f ca="1">IF(A96&lt;&gt;"",#REF!,"")</f>
        <v/>
      </c>
      <c r="J96" t="str">
        <f ca="1">IF(M96=0,"",COUNTIF(M$2:M96,"&lt;&gt;0"))</f>
        <v/>
      </c>
      <c r="K96">
        <f t="shared" si="7"/>
        <v>95</v>
      </c>
      <c r="L96">
        <f ca="1">OFFSET('2.10 Effekter'!$A$3,$K96,0)</f>
        <v>0</v>
      </c>
      <c r="M96">
        <f ca="1">OFFSET('2.10 Effekter'!$B$3,$K96,0)</f>
        <v>0</v>
      </c>
      <c r="N96">
        <f t="shared" ca="1" si="8"/>
        <v>2</v>
      </c>
    </row>
    <row r="97" spans="1:14" x14ac:dyDescent="0.2">
      <c r="A97" t="str">
        <f t="shared" ca="1" si="5"/>
        <v/>
      </c>
      <c r="B97" t="str">
        <f t="shared" ca="1" si="6"/>
        <v/>
      </c>
      <c r="C97" t="str">
        <f ca="1">IF(A97&lt;&gt;"",#REF!,"")</f>
        <v/>
      </c>
      <c r="J97" t="str">
        <f ca="1">IF(M97=0,"",COUNTIF(M$2:M97,"&lt;&gt;0"))</f>
        <v/>
      </c>
      <c r="K97">
        <f t="shared" si="7"/>
        <v>96</v>
      </c>
      <c r="L97">
        <f ca="1">OFFSET('2.10 Effekter'!$A$3,$K97,0)</f>
        <v>0</v>
      </c>
      <c r="M97">
        <f ca="1">OFFSET('2.10 Effekter'!$B$3,$K97,0)</f>
        <v>0</v>
      </c>
      <c r="N97">
        <f t="shared" ca="1" si="8"/>
        <v>2</v>
      </c>
    </row>
    <row r="98" spans="1:14" x14ac:dyDescent="0.2">
      <c r="A98" t="str">
        <f t="shared" ca="1" si="5"/>
        <v/>
      </c>
      <c r="B98" t="str">
        <f t="shared" ca="1" si="6"/>
        <v/>
      </c>
      <c r="C98" t="str">
        <f ca="1">IF(A98&lt;&gt;"",#REF!,"")</f>
        <v/>
      </c>
      <c r="J98" t="str">
        <f ca="1">IF(M98=0,"",COUNTIF(M$2:M98,"&lt;&gt;0"))</f>
        <v/>
      </c>
      <c r="K98">
        <f t="shared" si="7"/>
        <v>97</v>
      </c>
      <c r="L98">
        <f ca="1">OFFSET('2.10 Effekter'!$A$3,$K98,0)</f>
        <v>0</v>
      </c>
      <c r="M98">
        <f ca="1">OFFSET('2.10 Effekter'!$B$3,$K98,0)</f>
        <v>0</v>
      </c>
      <c r="N98">
        <f t="shared" ca="1" si="8"/>
        <v>2</v>
      </c>
    </row>
    <row r="99" spans="1:14" x14ac:dyDescent="0.2">
      <c r="A99" t="str">
        <f t="shared" ca="1" si="5"/>
        <v/>
      </c>
      <c r="B99" t="str">
        <f t="shared" ca="1" si="6"/>
        <v/>
      </c>
      <c r="C99" t="str">
        <f ca="1">IF(A99&lt;&gt;"",#REF!,"")</f>
        <v/>
      </c>
      <c r="J99" t="str">
        <f ca="1">IF(M99=0,"",COUNTIF(M$2:M99,"&lt;&gt;0"))</f>
        <v/>
      </c>
      <c r="K99">
        <f t="shared" si="7"/>
        <v>98</v>
      </c>
      <c r="L99">
        <f ca="1">OFFSET('2.10 Effekter'!$A$3,$K99,0)</f>
        <v>0</v>
      </c>
      <c r="M99">
        <f ca="1">OFFSET('2.10 Effekter'!$B$3,$K99,0)</f>
        <v>0</v>
      </c>
      <c r="N99">
        <f t="shared" ca="1" si="8"/>
        <v>2</v>
      </c>
    </row>
    <row r="100" spans="1:14" x14ac:dyDescent="0.2">
      <c r="A100" t="str">
        <f t="shared" ca="1" si="5"/>
        <v/>
      </c>
      <c r="B100" t="str">
        <f t="shared" ca="1" si="6"/>
        <v/>
      </c>
      <c r="C100" t="str">
        <f ca="1">IF(A100&lt;&gt;"",#REF!,"")</f>
        <v/>
      </c>
      <c r="J100" t="str">
        <f ca="1">IF(M100=0,"",COUNTIF(M$2:M100,"&lt;&gt;0"))</f>
        <v/>
      </c>
      <c r="K100">
        <f t="shared" si="7"/>
        <v>99</v>
      </c>
      <c r="L100">
        <f ca="1">OFFSET('2.10 Effekter'!$A$3,$K100,0)</f>
        <v>0</v>
      </c>
      <c r="M100">
        <f ca="1">OFFSET('2.10 Effekter'!$B$3,$K100,0)</f>
        <v>0</v>
      </c>
      <c r="N100">
        <f t="shared" ca="1" si="8"/>
        <v>2</v>
      </c>
    </row>
    <row r="101" spans="1:14" x14ac:dyDescent="0.2">
      <c r="A101" t="str">
        <f t="shared" ca="1" si="5"/>
        <v/>
      </c>
      <c r="B101" t="str">
        <f t="shared" ca="1" si="6"/>
        <v/>
      </c>
      <c r="C101" t="str">
        <f ca="1">IF(A101&lt;&gt;"",#REF!,"")</f>
        <v/>
      </c>
      <c r="J101" t="str">
        <f ca="1">IF(M101=0,"",COUNTIF(M$2:M101,"&lt;&gt;0"))</f>
        <v/>
      </c>
      <c r="K101">
        <f t="shared" si="7"/>
        <v>100</v>
      </c>
      <c r="L101">
        <f ca="1">OFFSET('2.10 Effekter'!$A$3,$K101,0)</f>
        <v>0</v>
      </c>
      <c r="M101">
        <f ca="1">OFFSET('2.10 Effekter'!$B$3,$K101,0)</f>
        <v>0</v>
      </c>
      <c r="N101">
        <f t="shared" ca="1" si="8"/>
        <v>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39" t="s">
        <v>23</v>
      </c>
      <c r="B1" s="39" t="s">
        <v>56</v>
      </c>
      <c r="C1" s="39" t="s">
        <v>57</v>
      </c>
      <c r="D1" s="39" t="s">
        <v>58</v>
      </c>
      <c r="E1" s="39" t="s">
        <v>42</v>
      </c>
      <c r="F1" s="39" t="s">
        <v>125</v>
      </c>
      <c r="G1" s="39" t="s">
        <v>126</v>
      </c>
      <c r="H1" s="39" t="s">
        <v>127</v>
      </c>
      <c r="I1" s="39" t="s">
        <v>24</v>
      </c>
      <c r="J1" s="39" t="s">
        <v>25</v>
      </c>
      <c r="K1" s="39" t="s">
        <v>26</v>
      </c>
      <c r="L1" s="39" t="s">
        <v>128</v>
      </c>
      <c r="M1" s="39" t="s">
        <v>129</v>
      </c>
      <c r="N1" s="39" t="s">
        <v>27</v>
      </c>
      <c r="O1" s="39" t="s">
        <v>130</v>
      </c>
      <c r="P1" s="39" t="s">
        <v>28</v>
      </c>
      <c r="Q1" s="39" t="s">
        <v>29</v>
      </c>
      <c r="R1" s="39" t="s">
        <v>30</v>
      </c>
      <c r="S1" s="39" t="s">
        <v>31</v>
      </c>
      <c r="T1" s="39" t="s">
        <v>32</v>
      </c>
      <c r="U1" s="39" t="s">
        <v>33</v>
      </c>
      <c r="V1" s="39" t="s">
        <v>34</v>
      </c>
      <c r="W1" s="39" t="s">
        <v>35</v>
      </c>
      <c r="X1" s="39" t="s">
        <v>36</v>
      </c>
      <c r="Y1" s="39" t="s">
        <v>37</v>
      </c>
      <c r="Z1" s="39" t="s">
        <v>55</v>
      </c>
      <c r="AA1" s="39" t="s">
        <v>43</v>
      </c>
      <c r="AB1" s="39" t="s">
        <v>38</v>
      </c>
      <c r="AC1" s="39" t="s">
        <v>39</v>
      </c>
      <c r="AD1" s="39" t="s">
        <v>40</v>
      </c>
    </row>
    <row r="2" spans="1:30" x14ac:dyDescent="0.2">
      <c r="A2" s="39" t="str">
        <f>IF('3. Projektøkonomi 2023'!$B$2="","",'3. Projektøkonomi 2023'!$B$2)</f>
        <v/>
      </c>
      <c r="B2" s="39">
        <f>IF('3. Projektøkonomi 2023'!$B$17="","",'3. Projektøkonomi 2023'!$B$17)</f>
        <v>0</v>
      </c>
      <c r="C2" s="39">
        <f>IF('3. Projektøkonomi 2023'!$D$17="","",'3. Projektøkonomi 2023'!$D$17)</f>
        <v>0</v>
      </c>
      <c r="D2" s="39" t="str">
        <f>IF('3. Projektøkonomi 2023'!$F$17="","",'3. Projektøkonomi 2023'!$F$17)</f>
        <v/>
      </c>
      <c r="E2" s="39">
        <f>IF('3. Projektøkonomi 2023'!$F$31="","",'3. Projektøkonomi 2023'!$F$31)</f>
        <v>0</v>
      </c>
      <c r="F2" s="39">
        <f>IF('3. Projektøkonomi 2023'!$F$32="","",'3. Projektøkonomi 2023'!$F$32)</f>
        <v>0</v>
      </c>
      <c r="G2" s="39">
        <f>IF('3. Projektøkonomi 2023'!$F$33="","",'3. Projektøkonomi 2023'!$F$33)</f>
        <v>0</v>
      </c>
      <c r="H2" s="39">
        <f>IF('3. Projektøkonomi 2023'!$F$34="","",'3. Projektøkonomi 2023'!$F$34)</f>
        <v>0</v>
      </c>
      <c r="I2" s="39" t="str">
        <f>IF('3. Projektøkonomi 2023'!$F$36="","",'3. Projektøkonomi 2023'!$F$36)</f>
        <v/>
      </c>
      <c r="J2" s="39" t="str">
        <f>IF('3. Projektøkonomi 2023'!$D$37="","",'3. Projektøkonomi 2023'!$D$37)</f>
        <v/>
      </c>
      <c r="K2" s="39" t="str">
        <f>IF('3. Projektøkonomi 2023'!$F$37="","",'3. Projektøkonomi 2023'!$F$37)</f>
        <v/>
      </c>
      <c r="L2" s="39">
        <f>IF('3. Projektøkonomi 2023'!$F$38="","",'3. Projektøkonomi 2023'!$F$38)</f>
        <v>0</v>
      </c>
      <c r="M2" s="39">
        <f>IF('3. Projektøkonomi 2023'!$F$39="","",'3. Projektøkonomi 2023'!$F$39)</f>
        <v>0</v>
      </c>
      <c r="N2" s="39">
        <f>IF('3. Projektøkonomi 2023'!$F$40="","",'3. Projektøkonomi 2023'!$F$40)</f>
        <v>0</v>
      </c>
      <c r="O2" s="39" t="str">
        <f>IF('3. Projektøkonomi 2023'!$F$41="","",'3. Projektøkonomi 2023'!$F$41)</f>
        <v/>
      </c>
      <c r="P2" s="39" t="str">
        <f>IF('3. Projektøkonomi 2023'!$A$48="","",'3. Projektøkonomi 2023'!$A$48)</f>
        <v/>
      </c>
      <c r="Q2" s="39" t="str">
        <f>IF('3. Projektøkonomi 2023'!$A$49="","",'3. Projektøkonomi 2023'!$A$49)</f>
        <v/>
      </c>
      <c r="R2" s="39" t="str">
        <f>IF(R1=R1,"","")</f>
        <v/>
      </c>
      <c r="S2" s="39" t="str">
        <f>IF('3. Projektøkonomi 2023'!$A$51="","",'3. Projektøkonomi 2023'!$A$51)</f>
        <v/>
      </c>
      <c r="T2" s="39" t="str">
        <f>IF('3. Projektøkonomi 2023'!$A$52="","",'3. Projektøkonomi 2023'!$A$52)</f>
        <v/>
      </c>
      <c r="U2" s="39" t="str">
        <f>IF('3. Projektøkonomi 2023'!$D$48="","",'3. Projektøkonomi 2023'!$D$48)</f>
        <v/>
      </c>
      <c r="V2" s="39" t="str">
        <f>IF('3. Projektøkonomi 2023'!$D$49="","",'3. Projektøkonomi 2023'!$D$49)</f>
        <v/>
      </c>
      <c r="W2" s="39" t="str">
        <f>IF(W1=W1,"","")</f>
        <v/>
      </c>
      <c r="X2" s="39" t="str">
        <f>IF('3. Projektøkonomi 2023'!$D$51="","",'3. Projektøkonomi 2023'!$D$51)</f>
        <v/>
      </c>
      <c r="Y2" s="39" t="str">
        <f>IF('3. Projektøkonomi 2023'!$D$52="","",'3. Projektøkonomi 2023'!$D$52)</f>
        <v/>
      </c>
      <c r="Z2" s="39" t="str">
        <f>IF('3. Projektøkonomi 2023'!$E$45="","",'3. Projektøkonomi 2023'!$E$45)</f>
        <v/>
      </c>
      <c r="AA2" s="39" t="str">
        <f>IF('3. Projektøkonomi 2023'!$F$45="","",'3. Projektøkonomi 2023'!$F$45)</f>
        <v/>
      </c>
      <c r="AB2" s="39" t="str">
        <f>IF('3. Projektøkonomi 2023'!$F$46="","",'3. Projektøkonomi 2023'!$F$46)</f>
        <v/>
      </c>
      <c r="AC2" s="39">
        <f>IF('3. Projektøkonomi 2023'!$F$53="","",'3. Projektøkonomi 2023'!$F$53)</f>
        <v>0</v>
      </c>
      <c r="AD2" s="39" t="str">
        <f>IF('3. Projektøkonomi 2023'!$F$58="","",'3. Projektøkonomi 2023'!$F$58)</f>
        <v/>
      </c>
    </row>
    <row r="5" spans="1:30" x14ac:dyDescent="0.2">
      <c r="F5" t="s">
        <v>131</v>
      </c>
      <c r="G5" t="s">
        <v>131</v>
      </c>
      <c r="H5" t="s">
        <v>131</v>
      </c>
      <c r="L5" t="s">
        <v>131</v>
      </c>
      <c r="M5" t="s">
        <v>131</v>
      </c>
      <c r="O5" t="s">
        <v>131</v>
      </c>
    </row>
    <row r="6" spans="1:30" x14ac:dyDescent="0.2">
      <c r="A6" s="39"/>
      <c r="B6" s="39"/>
      <c r="C6" s="39"/>
      <c r="D6" s="39"/>
    </row>
    <row r="7" spans="1:30" x14ac:dyDescent="0.2">
      <c r="A7" s="39"/>
      <c r="B7" s="39"/>
      <c r="C7" s="39"/>
      <c r="D7" s="39"/>
    </row>
    <row r="8" spans="1:30" x14ac:dyDescent="0.2">
      <c r="A8" s="39"/>
      <c r="B8" s="39"/>
      <c r="C8" s="39"/>
      <c r="D8" s="39"/>
    </row>
    <row r="9" spans="1:30" x14ac:dyDescent="0.2">
      <c r="A9" s="39"/>
      <c r="B9" s="39"/>
      <c r="C9" s="39"/>
      <c r="D9" s="39"/>
    </row>
    <row r="10" spans="1:30" x14ac:dyDescent="0.2">
      <c r="A10" s="39"/>
      <c r="B10" s="39"/>
      <c r="C10" s="39"/>
      <c r="D10" s="39"/>
    </row>
    <row r="11" spans="1:30" x14ac:dyDescent="0.2">
      <c r="A11" s="39"/>
      <c r="B11" s="39"/>
      <c r="C11" s="39"/>
      <c r="D11" s="39"/>
    </row>
    <row r="12" spans="1:30" x14ac:dyDescent="0.2">
      <c r="A12" s="39"/>
      <c r="B12" s="39"/>
      <c r="C12" s="39"/>
      <c r="D12" s="39"/>
    </row>
    <row r="13" spans="1:30" x14ac:dyDescent="0.2">
      <c r="A13" s="39"/>
      <c r="B13" s="39"/>
      <c r="C13" s="39"/>
      <c r="D13" s="39"/>
    </row>
    <row r="14" spans="1:30" x14ac:dyDescent="0.2">
      <c r="A14" s="39"/>
      <c r="B14" s="39"/>
      <c r="C14" s="39"/>
      <c r="D14" s="39"/>
    </row>
    <row r="15" spans="1:30" x14ac:dyDescent="0.2">
      <c r="A15" s="39"/>
      <c r="B15" s="39"/>
      <c r="C15" s="39"/>
      <c r="D15" s="39"/>
    </row>
    <row r="16" spans="1:30" x14ac:dyDescent="0.2">
      <c r="A16" s="39"/>
      <c r="B16" s="39"/>
      <c r="C16" s="39"/>
      <c r="D16" s="39"/>
    </row>
    <row r="17" spans="1:4" x14ac:dyDescent="0.2">
      <c r="A17" s="39"/>
      <c r="B17" s="39"/>
      <c r="C17" s="39"/>
      <c r="D17" s="39"/>
    </row>
    <row r="18" spans="1:4" x14ac:dyDescent="0.2">
      <c r="A18" s="39"/>
      <c r="B18" s="39"/>
      <c r="C18" s="39"/>
      <c r="D18" s="39"/>
    </row>
    <row r="19" spans="1:4" x14ac:dyDescent="0.2">
      <c r="A19" s="39"/>
      <c r="B19" s="39"/>
      <c r="C19" s="39"/>
      <c r="D19" s="39"/>
    </row>
    <row r="20" spans="1:4" x14ac:dyDescent="0.2">
      <c r="A20" s="39"/>
      <c r="B20" s="39"/>
      <c r="C20" s="39"/>
      <c r="D20" s="39"/>
    </row>
    <row r="21" spans="1:4" x14ac:dyDescent="0.2">
      <c r="A21" s="39"/>
      <c r="B21" s="39"/>
      <c r="C21" s="39"/>
      <c r="D21" s="39"/>
    </row>
    <row r="22" spans="1:4" x14ac:dyDescent="0.2">
      <c r="A22" s="39"/>
      <c r="B22" s="39"/>
      <c r="C22" s="39"/>
      <c r="D22" s="39"/>
    </row>
    <row r="23" spans="1:4" x14ac:dyDescent="0.2">
      <c r="A23" s="39"/>
      <c r="B23" s="39"/>
      <c r="C23" s="39"/>
      <c r="D23" s="39"/>
    </row>
    <row r="24" spans="1:4" x14ac:dyDescent="0.2">
      <c r="A24" s="39"/>
      <c r="B24" s="39"/>
      <c r="C24" s="39"/>
      <c r="D24" s="39"/>
    </row>
    <row r="25" spans="1:4" x14ac:dyDescent="0.2">
      <c r="A25" s="39"/>
      <c r="B25" s="39"/>
      <c r="C25" s="39"/>
      <c r="D25" s="3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3</vt:i4>
      </vt:variant>
      <vt:variant>
        <vt:lpstr>Navngivne områder</vt:lpstr>
      </vt:variant>
      <vt:variant>
        <vt:i4>7</vt:i4>
      </vt:variant>
    </vt:vector>
  </HeadingPairs>
  <TitlesOfParts>
    <vt:vector size="10" baseType="lpstr">
      <vt:lpstr> 2.9 Leverancer 2023</vt:lpstr>
      <vt:lpstr>2.10 Effekter</vt:lpstr>
      <vt:lpstr>3. Projektøkonomi 2023</vt:lpstr>
      <vt:lpstr>rng_data_import</vt:lpstr>
      <vt:lpstr>rng_data_import_proj_del</vt:lpstr>
      <vt:lpstr>rng_data_import_proj_effects</vt:lpstr>
      <vt:lpstr>rng_is_application_paf</vt:lpstr>
      <vt:lpstr>' 2.9 Leverancer 2023'!Udskriftsområde</vt:lpstr>
      <vt:lpstr>'2.10 Effekter'!Udskriftsområde</vt:lpstr>
      <vt:lpstr>'3. Projektøkonomi 2023'!Udskriftsområde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2022-03-28T14:47:01Z</cp:lastPrinted>
  <dcterms:created xsi:type="dcterms:W3CDTF">2012-01-05T13:41:42Z</dcterms:created>
  <dcterms:modified xsi:type="dcterms:W3CDTF">2022-11-15T19:14:32Z</dcterms:modified>
</cp:coreProperties>
</file>